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112" windowHeight="8016" activeTab="3"/>
  </bookViews>
  <sheets>
    <sheet name="Ceny PL" sheetId="1" r:id="rId1"/>
    <sheet name="Výnosy PF" sheetId="4" r:id="rId2"/>
    <sheet name="Portfolia" sheetId="3" r:id="rId3"/>
    <sheet name="Rozdělení" sheetId="5" r:id="rId4"/>
  </sheets>
  <calcPr calcId="124519" calcMode="manual"/>
</workbook>
</file>

<file path=xl/calcChain.xml><?xml version="1.0" encoding="utf-8"?>
<calcChain xmlns="http://schemas.openxmlformats.org/spreadsheetml/2006/main">
  <c r="E3" i="3"/>
  <c r="B73" i="4" l="1"/>
  <c r="E24" i="3" l="1"/>
  <c r="E31"/>
  <c r="E17"/>
  <c r="E10"/>
  <c r="G146" i="4"/>
  <c r="G145"/>
  <c r="G144"/>
  <c r="C62"/>
  <c r="D62"/>
  <c r="E62"/>
  <c r="C63"/>
  <c r="D63"/>
  <c r="E63"/>
  <c r="C64"/>
  <c r="D64"/>
  <c r="E64"/>
  <c r="C65"/>
  <c r="D65"/>
  <c r="E65"/>
  <c r="C66"/>
  <c r="D66"/>
  <c r="E66"/>
  <c r="C67"/>
  <c r="D67"/>
  <c r="E67"/>
  <c r="C68"/>
  <c r="D68"/>
  <c r="E68"/>
  <c r="C69"/>
  <c r="D69"/>
  <c r="E69"/>
  <c r="C70"/>
  <c r="D70"/>
  <c r="E70"/>
  <c r="C71"/>
  <c r="D71"/>
  <c r="E71"/>
  <c r="C72"/>
  <c r="D72"/>
  <c r="E72"/>
  <c r="C73"/>
  <c r="D73"/>
  <c r="E73"/>
  <c r="C74"/>
  <c r="D74"/>
  <c r="E74"/>
  <c r="C75"/>
  <c r="D75"/>
  <c r="E75"/>
  <c r="C76"/>
  <c r="D76"/>
  <c r="E76"/>
  <c r="C77"/>
  <c r="D77"/>
  <c r="E77"/>
  <c r="C78"/>
  <c r="D78"/>
  <c r="E78"/>
  <c r="C79"/>
  <c r="D79"/>
  <c r="E79"/>
  <c r="C80"/>
  <c r="D80"/>
  <c r="E80"/>
  <c r="C81"/>
  <c r="D81"/>
  <c r="E81"/>
  <c r="C82"/>
  <c r="D82"/>
  <c r="E82"/>
  <c r="C83"/>
  <c r="D83"/>
  <c r="E83"/>
  <c r="C84"/>
  <c r="D84"/>
  <c r="E84"/>
  <c r="C85"/>
  <c r="D85"/>
  <c r="E85"/>
  <c r="C86"/>
  <c r="D86"/>
  <c r="E86"/>
  <c r="C87"/>
  <c r="D87"/>
  <c r="E87"/>
  <c r="C88"/>
  <c r="D88"/>
  <c r="E88"/>
  <c r="C89"/>
  <c r="D89"/>
  <c r="E89"/>
  <c r="C90"/>
  <c r="D90"/>
  <c r="E90"/>
  <c r="C91"/>
  <c r="D91"/>
  <c r="E91"/>
  <c r="C92"/>
  <c r="D92"/>
  <c r="E92"/>
  <c r="C93"/>
  <c r="D93"/>
  <c r="E93"/>
  <c r="C94"/>
  <c r="D94"/>
  <c r="E94"/>
  <c r="C95"/>
  <c r="D95"/>
  <c r="E95"/>
  <c r="C96"/>
  <c r="D96"/>
  <c r="E96"/>
  <c r="C97"/>
  <c r="D97"/>
  <c r="E97"/>
  <c r="C98"/>
  <c r="D98"/>
  <c r="E98"/>
  <c r="C99"/>
  <c r="D99"/>
  <c r="E99"/>
  <c r="C100"/>
  <c r="D100"/>
  <c r="E100"/>
  <c r="C101"/>
  <c r="D101"/>
  <c r="E101"/>
  <c r="C102"/>
  <c r="D102"/>
  <c r="E102"/>
  <c r="C103"/>
  <c r="D103"/>
  <c r="E103"/>
  <c r="C104"/>
  <c r="D104"/>
  <c r="E104"/>
  <c r="C105"/>
  <c r="D105"/>
  <c r="E105"/>
  <c r="C106"/>
  <c r="D106"/>
  <c r="E106"/>
  <c r="C107"/>
  <c r="D107"/>
  <c r="E107"/>
  <c r="C108"/>
  <c r="D108"/>
  <c r="E108"/>
  <c r="C109"/>
  <c r="D109"/>
  <c r="E109"/>
  <c r="C110"/>
  <c r="D110"/>
  <c r="E110"/>
  <c r="C111"/>
  <c r="D111"/>
  <c r="E111"/>
  <c r="C112"/>
  <c r="D112"/>
  <c r="E112"/>
  <c r="C113"/>
  <c r="D113"/>
  <c r="E113"/>
  <c r="C114"/>
  <c r="D114"/>
  <c r="E114"/>
  <c r="C115"/>
  <c r="D115"/>
  <c r="E115"/>
  <c r="C116"/>
  <c r="D116"/>
  <c r="E116"/>
  <c r="C117"/>
  <c r="D117"/>
  <c r="E117"/>
  <c r="C118"/>
  <c r="D118"/>
  <c r="E118"/>
  <c r="C119"/>
  <c r="D119"/>
  <c r="E119"/>
  <c r="C120"/>
  <c r="D120"/>
  <c r="E120"/>
  <c r="C121"/>
  <c r="D121"/>
  <c r="E121"/>
  <c r="C122"/>
  <c r="D122"/>
  <c r="E122"/>
  <c r="C123"/>
  <c r="D123"/>
  <c r="E123"/>
  <c r="C124"/>
  <c r="D124"/>
  <c r="E124"/>
  <c r="C125"/>
  <c r="D125"/>
  <c r="E125"/>
  <c r="C126"/>
  <c r="D126"/>
  <c r="E126"/>
  <c r="C127"/>
  <c r="D127"/>
  <c r="E127"/>
  <c r="C128"/>
  <c r="D128"/>
  <c r="E128"/>
  <c r="C129"/>
  <c r="D129"/>
  <c r="E129"/>
  <c r="C130"/>
  <c r="D130"/>
  <c r="E130"/>
  <c r="C131"/>
  <c r="D131"/>
  <c r="E131"/>
  <c r="C132"/>
  <c r="D132"/>
  <c r="E132"/>
  <c r="B63"/>
  <c r="B64"/>
  <c r="B65"/>
  <c r="B66"/>
  <c r="B67"/>
  <c r="B68"/>
  <c r="B69"/>
  <c r="B70"/>
  <c r="B71"/>
  <c r="B72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62"/>
  <c r="E30"/>
  <c r="C30"/>
  <c r="D30"/>
  <c r="C31"/>
  <c r="D31"/>
  <c r="E31"/>
  <c r="C32"/>
  <c r="D32"/>
  <c r="E32"/>
  <c r="C33"/>
  <c r="D33"/>
  <c r="E33"/>
  <c r="C34"/>
  <c r="D34"/>
  <c r="E34"/>
  <c r="C35"/>
  <c r="D35"/>
  <c r="E35"/>
  <c r="C36"/>
  <c r="D36"/>
  <c r="E36"/>
  <c r="C37"/>
  <c r="D37"/>
  <c r="E37"/>
  <c r="C38"/>
  <c r="D38"/>
  <c r="E38"/>
  <c r="C39"/>
  <c r="D39"/>
  <c r="E39"/>
  <c r="C40"/>
  <c r="D40"/>
  <c r="E40"/>
  <c r="C41"/>
  <c r="D41"/>
  <c r="E41"/>
  <c r="C42"/>
  <c r="D42"/>
  <c r="E42"/>
  <c r="C43"/>
  <c r="D43"/>
  <c r="E43"/>
  <c r="C44"/>
  <c r="D44"/>
  <c r="E44"/>
  <c r="C45"/>
  <c r="D45"/>
  <c r="E45"/>
  <c r="C46"/>
  <c r="D46"/>
  <c r="E46"/>
  <c r="C47"/>
  <c r="D47"/>
  <c r="E47"/>
  <c r="C48"/>
  <c r="D48"/>
  <c r="E48"/>
  <c r="C49"/>
  <c r="D49"/>
  <c r="E49"/>
  <c r="C50"/>
  <c r="D50"/>
  <c r="E50"/>
  <c r="C51"/>
  <c r="D51"/>
  <c r="E51"/>
  <c r="C52"/>
  <c r="D52"/>
  <c r="E52"/>
  <c r="C53"/>
  <c r="D53"/>
  <c r="E53"/>
  <c r="C54"/>
  <c r="D54"/>
  <c r="E54"/>
  <c r="C55"/>
  <c r="D55"/>
  <c r="E55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30"/>
  <c r="C6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B7"/>
  <c r="B8"/>
  <c r="B9"/>
  <c r="B10"/>
  <c r="B11"/>
  <c r="B12"/>
  <c r="B13"/>
  <c r="B14"/>
  <c r="B15"/>
  <c r="B16"/>
  <c r="B17"/>
  <c r="B18"/>
  <c r="B19"/>
  <c r="B20"/>
  <c r="B21"/>
  <c r="B22"/>
  <c r="B23"/>
  <c r="B6"/>
  <c r="B134" l="1"/>
  <c r="E140"/>
  <c r="E139"/>
  <c r="B140"/>
  <c r="D58"/>
  <c r="E58"/>
  <c r="C140"/>
  <c r="B26"/>
  <c r="B58"/>
  <c r="C139"/>
  <c r="D139"/>
  <c r="C57"/>
  <c r="D140"/>
  <c r="D57"/>
  <c r="C134"/>
  <c r="C58"/>
  <c r="C135"/>
  <c r="B139"/>
  <c r="E57"/>
  <c r="D134"/>
  <c r="D135"/>
  <c r="B25"/>
  <c r="E134"/>
  <c r="E135"/>
  <c r="B57"/>
  <c r="B135"/>
  <c r="C25"/>
  <c r="D26"/>
  <c r="E26"/>
  <c r="E144" s="1"/>
  <c r="C26"/>
  <c r="D25"/>
  <c r="E25"/>
  <c r="D144" l="1"/>
  <c r="B144"/>
  <c r="D145"/>
  <c r="E145"/>
  <c r="C145"/>
  <c r="B145"/>
  <c r="C144"/>
</calcChain>
</file>

<file path=xl/sharedStrings.xml><?xml version="1.0" encoding="utf-8"?>
<sst xmlns="http://schemas.openxmlformats.org/spreadsheetml/2006/main" count="401" uniqueCount="169">
  <si>
    <t>Ceny PL</t>
  </si>
  <si>
    <t>Sporoinvest</t>
  </si>
  <si>
    <t>Korp. dluh.</t>
  </si>
  <si>
    <t>Global Stocks</t>
  </si>
  <si>
    <t>Top Stocks</t>
  </si>
  <si>
    <t>Leden 2008</t>
  </si>
  <si>
    <t>Únor 2008</t>
  </si>
  <si>
    <t>Březen 2008</t>
  </si>
  <si>
    <t>Duben 2008</t>
  </si>
  <si>
    <t>Květen 2008</t>
  </si>
  <si>
    <t>Červen 2008</t>
  </si>
  <si>
    <t>Červenec 2008</t>
  </si>
  <si>
    <t>Září 2008</t>
  </si>
  <si>
    <t>Říjen 2008</t>
  </si>
  <si>
    <t>Listopad 2008</t>
  </si>
  <si>
    <t>Prosinec 2008</t>
  </si>
  <si>
    <t>Leden 2009</t>
  </si>
  <si>
    <t>Únor 2009</t>
  </si>
  <si>
    <t>Březen 2009</t>
  </si>
  <si>
    <t>Červen 2011</t>
  </si>
  <si>
    <t>Červenec 2011</t>
  </si>
  <si>
    <t>Září 2011</t>
  </si>
  <si>
    <t>Říjen 2011</t>
  </si>
  <si>
    <t>Prosinec 2015</t>
  </si>
  <si>
    <t>Leden 2016</t>
  </si>
  <si>
    <t>Únor 2016</t>
  </si>
  <si>
    <t>Prosinec 2007</t>
  </si>
  <si>
    <t>Květen 2011</t>
  </si>
  <si>
    <t>Listopad 2015</t>
  </si>
  <si>
    <t>Březen 2010</t>
  </si>
  <si>
    <t>Duben 2010</t>
  </si>
  <si>
    <t>Květen 2010</t>
  </si>
  <si>
    <t>Červen 2010</t>
  </si>
  <si>
    <t>Červenec 2010</t>
  </si>
  <si>
    <t>Srpen 2010</t>
  </si>
  <si>
    <t>Září 2010</t>
  </si>
  <si>
    <t>Říjen 2010</t>
  </si>
  <si>
    <t>Listopad 2010</t>
  </si>
  <si>
    <t>Prosinec 2010</t>
  </si>
  <si>
    <t>Duben 2009</t>
  </si>
  <si>
    <t>Květen 2009</t>
  </si>
  <si>
    <t>Červen 2009</t>
  </si>
  <si>
    <t>Červenec 2009</t>
  </si>
  <si>
    <t>Srpen 2009</t>
  </si>
  <si>
    <t>Září 2009</t>
  </si>
  <si>
    <t>Říjen 2009</t>
  </si>
  <si>
    <t>Listopad 2009</t>
  </si>
  <si>
    <t>Prosinec 2009</t>
  </si>
  <si>
    <t>Leden 2010</t>
  </si>
  <si>
    <t>Únor 2010</t>
  </si>
  <si>
    <t>Leden 2011</t>
  </si>
  <si>
    <t>Únor 2011</t>
  </si>
  <si>
    <t>Březen 2011</t>
  </si>
  <si>
    <t>Duben 2011</t>
  </si>
  <si>
    <t>Září 2006</t>
  </si>
  <si>
    <t>Listopad 2006</t>
  </si>
  <si>
    <t>Prosinec 2006</t>
  </si>
  <si>
    <t>Leden 2007</t>
  </si>
  <si>
    <t>Únor 2007</t>
  </si>
  <si>
    <t>Březen 2007</t>
  </si>
  <si>
    <t>Duben 2007</t>
  </si>
  <si>
    <t>Květen 2007</t>
  </si>
  <si>
    <t>Červen 2007</t>
  </si>
  <si>
    <t>Červenec 2007</t>
  </si>
  <si>
    <t>Srpen 2007</t>
  </si>
  <si>
    <t>Září 2007</t>
  </si>
  <si>
    <t>Říjen 2007</t>
  </si>
  <si>
    <t>Listopad 2007</t>
  </si>
  <si>
    <t>Říjen 2006</t>
  </si>
  <si>
    <t>Srpen 2011</t>
  </si>
  <si>
    <t>Listopad 2011</t>
  </si>
  <si>
    <t>Prosinec 2011</t>
  </si>
  <si>
    <t>Leden 2012</t>
  </si>
  <si>
    <t>Únor 2012</t>
  </si>
  <si>
    <t>Březen 2012</t>
  </si>
  <si>
    <t>Duben 2012</t>
  </si>
  <si>
    <t>Květen 2012</t>
  </si>
  <si>
    <t>Červen 2012</t>
  </si>
  <si>
    <t>Červenec 2012</t>
  </si>
  <si>
    <t>Srpen 2012</t>
  </si>
  <si>
    <t>Září 2012</t>
  </si>
  <si>
    <t>Říjen 2012</t>
  </si>
  <si>
    <t>Listopad 2012</t>
  </si>
  <si>
    <t>Prosinec 2012</t>
  </si>
  <si>
    <t>Leden 2013</t>
  </si>
  <si>
    <t>Únor 2013</t>
  </si>
  <si>
    <t>Březen 2013</t>
  </si>
  <si>
    <t>Duben 2013</t>
  </si>
  <si>
    <t>Květen 2013</t>
  </si>
  <si>
    <t>Červen 2013</t>
  </si>
  <si>
    <t>Červenec 2013</t>
  </si>
  <si>
    <t>Srpen 2013</t>
  </si>
  <si>
    <t>Září 2013</t>
  </si>
  <si>
    <t>Říjen 2013</t>
  </si>
  <si>
    <t>Listopad 2013</t>
  </si>
  <si>
    <t>Prosinec 2013</t>
  </si>
  <si>
    <t>Leden 2014</t>
  </si>
  <si>
    <t>Únor 2014</t>
  </si>
  <si>
    <t>Březen 2014</t>
  </si>
  <si>
    <t>Duben 2014</t>
  </si>
  <si>
    <t>Květen 2014</t>
  </si>
  <si>
    <t>Červen 2014</t>
  </si>
  <si>
    <t>Červenec 2014</t>
  </si>
  <si>
    <t>Srpen 2014</t>
  </si>
  <si>
    <t>Září 2014</t>
  </si>
  <si>
    <t>Říjen 2014</t>
  </si>
  <si>
    <t>Listopad 2014</t>
  </si>
  <si>
    <t>Prosinec 2014</t>
  </si>
  <si>
    <t>Leden 2015</t>
  </si>
  <si>
    <t>Únor 2015</t>
  </si>
  <si>
    <t>Březen 2015</t>
  </si>
  <si>
    <t>Duben 2015</t>
  </si>
  <si>
    <t>Květen 2015</t>
  </si>
  <si>
    <t>Červen 2015</t>
  </si>
  <si>
    <t>Červenec 2015</t>
  </si>
  <si>
    <t>Srpen 2015</t>
  </si>
  <si>
    <t>Září 2015</t>
  </si>
  <si>
    <t>Říjen 2015</t>
  </si>
  <si>
    <t>Březen 2016</t>
  </si>
  <si>
    <t>Duben 2016</t>
  </si>
  <si>
    <t>Květen 2016</t>
  </si>
  <si>
    <t>Srpen 2008</t>
  </si>
  <si>
    <t>Výnosy PF</t>
  </si>
  <si>
    <t>Průměr</t>
  </si>
  <si>
    <t>Směr. odchylka</t>
  </si>
  <si>
    <t>Celk. charakteristiky</t>
  </si>
  <si>
    <t>Vážené riziko</t>
  </si>
  <si>
    <t>Váhy</t>
  </si>
  <si>
    <t>"pokles"</t>
  </si>
  <si>
    <t>"růst"</t>
  </si>
  <si>
    <t>"klid"</t>
  </si>
  <si>
    <t>Vážený výnos</t>
  </si>
  <si>
    <t>Portfolia</t>
  </si>
  <si>
    <t>Portfolio I</t>
  </si>
  <si>
    <t>Podíly</t>
  </si>
  <si>
    <t>Riziko</t>
  </si>
  <si>
    <t>Portfolio II</t>
  </si>
  <si>
    <t>DPF 80 %</t>
  </si>
  <si>
    <t>APF 20 %</t>
  </si>
  <si>
    <t>DPF 60 %</t>
  </si>
  <si>
    <t>APF 40 %</t>
  </si>
  <si>
    <t>DPF 50 %</t>
  </si>
  <si>
    <t>APF 50 %</t>
  </si>
  <si>
    <t>DPF 40 %</t>
  </si>
  <si>
    <t>APF 60 %</t>
  </si>
  <si>
    <t>DPF 20 %</t>
  </si>
  <si>
    <t>APF 80 %</t>
  </si>
  <si>
    <t>Portfolio III</t>
  </si>
  <si>
    <t>Portfolio IV</t>
  </si>
  <si>
    <t>Portfolio V</t>
  </si>
  <si>
    <t>Pravděpodobnostní rozdělení výnosů</t>
  </si>
  <si>
    <t>Rozdělení</t>
  </si>
  <si>
    <t>Korporátní dluhopisový</t>
  </si>
  <si>
    <t>normální</t>
  </si>
  <si>
    <t>Mean</t>
  </si>
  <si>
    <t>Scale</t>
  </si>
  <si>
    <t>x</t>
  </si>
  <si>
    <t>logistické</t>
  </si>
  <si>
    <t>St. dev.</t>
  </si>
  <si>
    <t>9 měsíců</t>
  </si>
  <si>
    <t>18 měsíců</t>
  </si>
  <si>
    <t>93 měsíců</t>
  </si>
  <si>
    <t>Období "pokles"</t>
  </si>
  <si>
    <t>Období "růst"</t>
  </si>
  <si>
    <t>Období "normální"</t>
  </si>
  <si>
    <t>Etapa "pokles"</t>
  </si>
  <si>
    <t>Etapa "růst"</t>
  </si>
  <si>
    <t>Etapa "normální"</t>
  </si>
  <si>
    <t>"normální"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</si>
</sst>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i/>
      <u/>
      <sz val="13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Ariel CE"/>
      <charset val="238"/>
    </font>
    <font>
      <b/>
      <sz val="11"/>
      <color rgb="FFFF0000"/>
      <name val="Arie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49" fontId="4" fillId="0" borderId="0" xfId="0" applyNumberFormat="1" applyFont="1" applyAlignment="1">
      <alignment horizontal="right"/>
    </xf>
    <xf numFmtId="0" fontId="0" fillId="0" borderId="0" xfId="0" applyBorder="1"/>
    <xf numFmtId="164" fontId="5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/>
    <xf numFmtId="0" fontId="8" fillId="0" borderId="0" xfId="0" applyFont="1"/>
    <xf numFmtId="165" fontId="5" fillId="0" borderId="0" xfId="0" applyNumberFormat="1" applyFont="1" applyFill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right" vertical="center"/>
    </xf>
    <xf numFmtId="164" fontId="10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31"/>
  <sheetViews>
    <sheetView topLeftCell="A13" workbookViewId="0">
      <selection activeCell="A58" sqref="A58"/>
    </sheetView>
  </sheetViews>
  <sheetFormatPr defaultRowHeight="14.4"/>
  <cols>
    <col min="1" max="1" width="16" customWidth="1"/>
    <col min="2" max="5" width="15.6640625" style="1" customWidth="1"/>
  </cols>
  <sheetData>
    <row r="2" spans="1:5" ht="17.399999999999999">
      <c r="A2" s="11" t="s">
        <v>0</v>
      </c>
    </row>
    <row r="3" spans="1:5" ht="15.6">
      <c r="A3" s="3"/>
    </row>
    <row r="4" spans="1:5">
      <c r="A4" s="9" t="s">
        <v>162</v>
      </c>
    </row>
    <row r="5" spans="1:5">
      <c r="B5" s="2" t="s">
        <v>1</v>
      </c>
      <c r="C5" s="2" t="s">
        <v>3</v>
      </c>
      <c r="D5" s="2" t="s">
        <v>2</v>
      </c>
      <c r="E5" s="2" t="s">
        <v>4</v>
      </c>
    </row>
    <row r="6" spans="1:5">
      <c r="A6" s="4" t="s">
        <v>65</v>
      </c>
      <c r="B6" s="6">
        <v>1.806421073298953</v>
      </c>
      <c r="C6" s="6">
        <v>0.5403865422370322</v>
      </c>
      <c r="D6" s="6">
        <v>1.0919226848115997</v>
      </c>
      <c r="E6" s="6">
        <v>1.2478360977225218</v>
      </c>
    </row>
    <row r="7" spans="1:5">
      <c r="A7" s="4" t="s">
        <v>66</v>
      </c>
      <c r="B7" s="6">
        <v>1.8126277468688976</v>
      </c>
      <c r="C7" s="6">
        <v>0.53593127332531199</v>
      </c>
      <c r="D7" s="6">
        <v>1.0948239753003584</v>
      </c>
      <c r="E7" s="6">
        <v>1.2050039187213004</v>
      </c>
    </row>
    <row r="8" spans="1:5">
      <c r="A8" s="4" t="s">
        <v>67</v>
      </c>
      <c r="B8" s="6">
        <v>1.8089264104110283</v>
      </c>
      <c r="C8" s="6">
        <v>0.49119304004885467</v>
      </c>
      <c r="D8" s="6">
        <v>1.0812370886171032</v>
      </c>
      <c r="E8" s="6">
        <v>1.1268242607152923</v>
      </c>
    </row>
    <row r="9" spans="1:5">
      <c r="A9" s="4" t="s">
        <v>26</v>
      </c>
      <c r="B9" s="6">
        <v>1.8106165121634581</v>
      </c>
      <c r="C9" s="6">
        <v>0.49811217063983609</v>
      </c>
      <c r="D9" s="6">
        <v>1.0857408049838955</v>
      </c>
      <c r="E9" s="6">
        <v>1.1395798341945884</v>
      </c>
    </row>
    <row r="10" spans="1:5">
      <c r="A10" s="4" t="s">
        <v>5</v>
      </c>
      <c r="B10" s="6">
        <v>1.8126311074619905</v>
      </c>
      <c r="C10" s="6">
        <v>0.43238067372749495</v>
      </c>
      <c r="D10" s="6">
        <v>1.0915990414566188</v>
      </c>
      <c r="E10" s="6">
        <v>1.0202462444225471</v>
      </c>
    </row>
    <row r="11" spans="1:5">
      <c r="A11" s="4" t="s">
        <v>6</v>
      </c>
      <c r="B11" s="6">
        <v>1.8129473663374107</v>
      </c>
      <c r="C11" s="6">
        <v>0.41929887710065972</v>
      </c>
      <c r="D11" s="6">
        <v>1.0975052655157422</v>
      </c>
      <c r="E11" s="6">
        <v>0.98634303100198817</v>
      </c>
    </row>
    <row r="12" spans="1:5">
      <c r="A12" s="4" t="s">
        <v>7</v>
      </c>
      <c r="B12" s="6">
        <v>1.8074762749670577</v>
      </c>
      <c r="C12" s="6">
        <v>0.3940660838324932</v>
      </c>
      <c r="D12" s="6">
        <v>1.0949414515366216</v>
      </c>
      <c r="E12" s="6">
        <v>0.9517606134867409</v>
      </c>
    </row>
    <row r="13" spans="1:5">
      <c r="A13" s="4" t="s">
        <v>8</v>
      </c>
      <c r="B13" s="6">
        <v>1.8206930283050147</v>
      </c>
      <c r="C13" s="6">
        <v>0.4186196714418437</v>
      </c>
      <c r="D13" s="6">
        <v>1.1070802296942428</v>
      </c>
      <c r="E13" s="6">
        <v>1.0756157151451065</v>
      </c>
    </row>
    <row r="14" spans="1:5">
      <c r="A14" s="4" t="s">
        <v>9</v>
      </c>
      <c r="B14" s="6">
        <v>1.8266627288965842</v>
      </c>
      <c r="C14" s="6">
        <v>0.42321229425383761</v>
      </c>
      <c r="D14" s="6">
        <v>1.1218521717655832</v>
      </c>
      <c r="E14" s="6">
        <v>1.1443809951360695</v>
      </c>
    </row>
    <row r="15" spans="1:5">
      <c r="A15" s="4" t="s">
        <v>10</v>
      </c>
      <c r="B15" s="6">
        <v>1.8281788522286992</v>
      </c>
      <c r="C15" s="6">
        <v>0.36653238611239974</v>
      </c>
      <c r="D15" s="6">
        <v>1.1134673805642294</v>
      </c>
      <c r="E15" s="6">
        <v>0.95004814700954765</v>
      </c>
    </row>
    <row r="16" spans="1:5">
      <c r="A16" s="4" t="s">
        <v>11</v>
      </c>
      <c r="B16" s="6">
        <v>1.8375626030556003</v>
      </c>
      <c r="C16" s="6">
        <v>0.3623418396326013</v>
      </c>
      <c r="D16" s="6">
        <v>1.1118398327762862</v>
      </c>
      <c r="E16" s="6">
        <v>0.89645511379193143</v>
      </c>
    </row>
    <row r="17" spans="1:5">
      <c r="A17" s="4" t="s">
        <v>121</v>
      </c>
      <c r="B17" s="6">
        <v>1.840753365574465</v>
      </c>
      <c r="C17" s="6">
        <v>0.38235604973045229</v>
      </c>
      <c r="D17" s="6">
        <v>1.1139897219298476</v>
      </c>
      <c r="E17" s="6">
        <v>0.93022154350117381</v>
      </c>
    </row>
    <row r="18" spans="1:5">
      <c r="A18" s="4" t="s">
        <v>12</v>
      </c>
      <c r="B18" s="6">
        <v>1.8175636675262201</v>
      </c>
      <c r="C18" s="6">
        <v>0.34007420497673158</v>
      </c>
      <c r="D18" s="6">
        <v>1.0185486867325375</v>
      </c>
      <c r="E18" s="6">
        <v>0.82091585429885472</v>
      </c>
    </row>
    <row r="19" spans="1:5">
      <c r="A19" s="4" t="s">
        <v>13</v>
      </c>
      <c r="B19" s="6">
        <v>1.7762147566079924</v>
      </c>
      <c r="C19" s="6">
        <v>0.30048902459542315</v>
      </c>
      <c r="D19" s="6">
        <v>0.81755918324982957</v>
      </c>
      <c r="E19" s="6">
        <v>0.54251185115633926</v>
      </c>
    </row>
    <row r="20" spans="1:5">
      <c r="A20" s="4" t="s">
        <v>14</v>
      </c>
      <c r="B20" s="6">
        <v>1.7672189798189522</v>
      </c>
      <c r="C20" s="6">
        <v>0.2932921128170512</v>
      </c>
      <c r="D20" s="6">
        <v>0.8371657989207546</v>
      </c>
      <c r="E20" s="6">
        <v>0.44462732918330722</v>
      </c>
    </row>
    <row r="21" spans="1:5">
      <c r="A21" s="4" t="s">
        <v>15</v>
      </c>
      <c r="B21" s="6">
        <v>1.7568267201434711</v>
      </c>
      <c r="C21" s="6">
        <v>0.29938589826147732</v>
      </c>
      <c r="D21" s="6">
        <v>0.85703737485359643</v>
      </c>
      <c r="E21" s="6">
        <v>0.49286096957465064</v>
      </c>
    </row>
    <row r="22" spans="1:5">
      <c r="A22" s="4" t="s">
        <v>16</v>
      </c>
      <c r="B22" s="6">
        <v>1.7606840074323473</v>
      </c>
      <c r="C22" s="6">
        <v>0.30712444707386355</v>
      </c>
      <c r="D22" s="6">
        <v>0.90298403071756606</v>
      </c>
      <c r="E22" s="6">
        <v>0.4983808277178764</v>
      </c>
    </row>
    <row r="23" spans="1:5">
      <c r="A23" s="4" t="s">
        <v>17</v>
      </c>
      <c r="B23" s="6">
        <v>1.7571390007399084</v>
      </c>
      <c r="C23" s="6">
        <v>0.28489013346633163</v>
      </c>
      <c r="D23" s="6">
        <v>0.83630304950642587</v>
      </c>
      <c r="E23" s="6">
        <v>0.43718806082091466</v>
      </c>
    </row>
    <row r="24" spans="1:5">
      <c r="A24" s="4" t="s">
        <v>18</v>
      </c>
      <c r="B24" s="6">
        <v>1.7501582663440958</v>
      </c>
      <c r="C24" s="6">
        <v>0.28907983956897354</v>
      </c>
      <c r="D24" s="6">
        <v>0.87615819835771658</v>
      </c>
      <c r="E24" s="6">
        <v>0.5106903926984474</v>
      </c>
    </row>
    <row r="27" spans="1:5">
      <c r="A27" s="7" t="s">
        <v>163</v>
      </c>
    </row>
    <row r="28" spans="1:5">
      <c r="B28" s="2" t="s">
        <v>1</v>
      </c>
      <c r="C28" s="2" t="s">
        <v>3</v>
      </c>
      <c r="D28" s="2" t="s">
        <v>2</v>
      </c>
      <c r="E28" s="2" t="s">
        <v>4</v>
      </c>
    </row>
    <row r="29" spans="1:5">
      <c r="A29" s="4" t="s">
        <v>18</v>
      </c>
      <c r="B29" s="6">
        <v>1.7501582663440958</v>
      </c>
      <c r="C29" s="6">
        <v>0.28907983956897354</v>
      </c>
      <c r="D29" s="6">
        <v>0.87615819835771658</v>
      </c>
      <c r="E29" s="6">
        <v>0.5106903926984474</v>
      </c>
    </row>
    <row r="30" spans="1:5">
      <c r="A30" s="4" t="s">
        <v>39</v>
      </c>
      <c r="B30" s="6">
        <v>1.7625113360617439</v>
      </c>
      <c r="C30" s="6">
        <v>0.31351769325002676</v>
      </c>
      <c r="D30" s="6">
        <v>0.95698153725142843</v>
      </c>
      <c r="E30" s="6">
        <v>0.61515347871212511</v>
      </c>
    </row>
    <row r="31" spans="1:5">
      <c r="A31" s="4" t="s">
        <v>40</v>
      </c>
      <c r="B31" s="6">
        <v>1.7751646270381662</v>
      </c>
      <c r="C31" s="6">
        <v>0.32734078932137217</v>
      </c>
      <c r="D31" s="6">
        <v>1.0162990244399503</v>
      </c>
      <c r="E31" s="6">
        <v>0.70026284811956907</v>
      </c>
    </row>
    <row r="32" spans="1:5">
      <c r="A32" s="4" t="s">
        <v>41</v>
      </c>
      <c r="B32" s="6">
        <v>1.7820110486912912</v>
      </c>
      <c r="C32" s="6">
        <v>0.31715987127067818</v>
      </c>
      <c r="D32" s="6">
        <v>1.0382030060508596</v>
      </c>
      <c r="E32" s="6">
        <v>0.71583596391860838</v>
      </c>
    </row>
    <row r="33" spans="1:5">
      <c r="A33" s="4" t="s">
        <v>42</v>
      </c>
      <c r="B33" s="6">
        <v>1.7962216895981209</v>
      </c>
      <c r="C33" s="6">
        <v>0.3326835247204436</v>
      </c>
      <c r="D33" s="6">
        <v>1.0688915273373527</v>
      </c>
      <c r="E33" s="6">
        <v>0.78770463046278349</v>
      </c>
    </row>
    <row r="34" spans="1:5">
      <c r="A34" s="4" t="s">
        <v>43</v>
      </c>
      <c r="B34" s="6">
        <v>1.8001815348809695</v>
      </c>
      <c r="C34" s="6">
        <v>0.3391342937305471</v>
      </c>
      <c r="D34" s="6">
        <v>1.1004742196231789</v>
      </c>
      <c r="E34" s="6">
        <v>0.81724092705584905</v>
      </c>
    </row>
    <row r="35" spans="1:5">
      <c r="A35" s="4" t="s">
        <v>44</v>
      </c>
      <c r="B35" s="6">
        <v>1.8085896948200721</v>
      </c>
      <c r="C35" s="6">
        <v>0.34280834855507764</v>
      </c>
      <c r="D35" s="6">
        <v>1.1369518885323395</v>
      </c>
      <c r="E35" s="6">
        <v>0.89207667638396204</v>
      </c>
    </row>
    <row r="36" spans="1:5">
      <c r="A36" s="4" t="s">
        <v>45</v>
      </c>
      <c r="B36" s="6">
        <v>1.8129147132154857</v>
      </c>
      <c r="C36" s="6">
        <v>0.3550001324179039</v>
      </c>
      <c r="D36" s="6">
        <v>1.1630077254548519</v>
      </c>
      <c r="E36" s="6">
        <v>0.79976004348522611</v>
      </c>
    </row>
    <row r="37" spans="1:5">
      <c r="A37" s="4" t="s">
        <v>46</v>
      </c>
      <c r="B37" s="6">
        <v>1.8158478469440404</v>
      </c>
      <c r="C37" s="6">
        <v>0.35308810420714021</v>
      </c>
      <c r="D37" s="6">
        <v>1.1752744872987557</v>
      </c>
      <c r="E37" s="6">
        <v>0.82444385788367325</v>
      </c>
    </row>
    <row r="38" spans="1:5">
      <c r="A38" s="4" t="s">
        <v>47</v>
      </c>
      <c r="B38" s="6">
        <v>1.8192935188712731</v>
      </c>
      <c r="C38" s="6">
        <v>0.38055998480478681</v>
      </c>
      <c r="D38" s="6">
        <v>1.1864339094371996</v>
      </c>
      <c r="E38" s="6">
        <v>0.91957293522628025</v>
      </c>
    </row>
    <row r="39" spans="1:5">
      <c r="A39" s="4" t="s">
        <v>48</v>
      </c>
      <c r="B39" s="6">
        <v>1.8226400021798372</v>
      </c>
      <c r="C39" s="6">
        <v>0.36978342508801587</v>
      </c>
      <c r="D39" s="6">
        <v>1.2123397989760543</v>
      </c>
      <c r="E39" s="6">
        <v>0.88268379941096808</v>
      </c>
    </row>
    <row r="40" spans="1:5">
      <c r="A40" s="4" t="s">
        <v>49</v>
      </c>
      <c r="B40" s="6">
        <v>1.8247102239157853</v>
      </c>
      <c r="C40" s="6">
        <v>0.37176135771302898</v>
      </c>
      <c r="D40" s="6">
        <v>1.2172935762243478</v>
      </c>
      <c r="E40" s="6">
        <v>0.92605829099191805</v>
      </c>
    </row>
    <row r="41" spans="1:5">
      <c r="A41" s="4" t="s">
        <v>29</v>
      </c>
      <c r="B41" s="6">
        <v>1.8290118649884775</v>
      </c>
      <c r="C41" s="6">
        <v>0.39300087026217922</v>
      </c>
      <c r="D41" s="6">
        <v>1.2434783096566973</v>
      </c>
      <c r="E41" s="6">
        <v>1.0814939225317284</v>
      </c>
    </row>
    <row r="42" spans="1:5">
      <c r="A42" s="4" t="s">
        <v>30</v>
      </c>
      <c r="B42" s="6">
        <v>1.8290928356529466</v>
      </c>
      <c r="C42" s="6">
        <v>0.40308977184387251</v>
      </c>
      <c r="D42" s="6">
        <v>1.2493305754275321</v>
      </c>
      <c r="E42" s="6">
        <v>1.1645278370351291</v>
      </c>
    </row>
    <row r="43" spans="1:5">
      <c r="A43" s="4" t="s">
        <v>31</v>
      </c>
      <c r="B43" s="6">
        <v>1.8287528355934917</v>
      </c>
      <c r="C43" s="6">
        <v>0.38811213966862107</v>
      </c>
      <c r="D43" s="6">
        <v>1.2137974346806026</v>
      </c>
      <c r="E43" s="6">
        <v>1.077475097581559</v>
      </c>
    </row>
    <row r="44" spans="1:5">
      <c r="A44" s="4" t="s">
        <v>32</v>
      </c>
      <c r="B44" s="6">
        <v>1.8334137174589733</v>
      </c>
      <c r="C44" s="6">
        <v>0.38228762553712287</v>
      </c>
      <c r="D44" s="6">
        <v>1.225380539382356</v>
      </c>
      <c r="E44" s="6">
        <v>0.99782666854696545</v>
      </c>
    </row>
    <row r="45" spans="1:5">
      <c r="A45" s="4" t="s">
        <v>33</v>
      </c>
      <c r="B45" s="6">
        <v>1.8351340407018886</v>
      </c>
      <c r="C45" s="6">
        <v>0.37370496902695671</v>
      </c>
      <c r="D45" s="6">
        <v>1.2470923723960341</v>
      </c>
      <c r="E45" s="6">
        <v>1.059186945966279</v>
      </c>
    </row>
    <row r="46" spans="1:5">
      <c r="A46" s="4" t="s">
        <v>34</v>
      </c>
      <c r="B46" s="6">
        <v>1.8372739522040835</v>
      </c>
      <c r="C46" s="6">
        <v>0.36590752798096871</v>
      </c>
      <c r="D46" s="6">
        <v>1.2522936872096715</v>
      </c>
      <c r="E46" s="6">
        <v>0.96856249143829443</v>
      </c>
    </row>
    <row r="47" spans="1:5">
      <c r="A47" s="4" t="s">
        <v>35</v>
      </c>
      <c r="B47" s="6">
        <v>1.8404841179605091</v>
      </c>
      <c r="C47" s="6">
        <v>0.37309790667101633</v>
      </c>
      <c r="D47" s="6">
        <v>1.2725445684069037</v>
      </c>
      <c r="E47" s="6">
        <v>1.0784317100094776</v>
      </c>
    </row>
    <row r="48" spans="1:5">
      <c r="A48" s="4" t="s">
        <v>36</v>
      </c>
      <c r="B48" s="6">
        <v>1.8409105017990075</v>
      </c>
      <c r="C48" s="6">
        <v>0.37842469974021847</v>
      </c>
      <c r="D48" s="6">
        <v>1.2804834859342449</v>
      </c>
      <c r="E48" s="6">
        <v>1.1303247186607996</v>
      </c>
    </row>
    <row r="49" spans="1:5">
      <c r="A49" s="4" t="s">
        <v>37</v>
      </c>
      <c r="B49" s="6">
        <v>1.842153786850762</v>
      </c>
      <c r="C49" s="6">
        <v>0.39865062363022191</v>
      </c>
      <c r="D49" s="6">
        <v>1.2658663604350813</v>
      </c>
      <c r="E49" s="6">
        <v>1.1695467033509959</v>
      </c>
    </row>
    <row r="50" spans="1:5">
      <c r="A50" s="4" t="s">
        <v>38</v>
      </c>
      <c r="B50" s="6">
        <v>1.8436574702743258</v>
      </c>
      <c r="C50" s="6">
        <v>0.42137571065519219</v>
      </c>
      <c r="D50" s="6">
        <v>1.2824709017278049</v>
      </c>
      <c r="E50" s="6">
        <v>1.2710801656083957</v>
      </c>
    </row>
    <row r="51" spans="1:5">
      <c r="A51" s="4" t="s">
        <v>50</v>
      </c>
      <c r="B51" s="6">
        <v>1.8442870195201522</v>
      </c>
      <c r="C51" s="6">
        <v>0.40261094430550698</v>
      </c>
      <c r="D51" s="6">
        <v>1.2928354390869592</v>
      </c>
      <c r="E51" s="6">
        <v>1.2597659186190369</v>
      </c>
    </row>
    <row r="52" spans="1:5">
      <c r="A52" s="4" t="s">
        <v>51</v>
      </c>
      <c r="B52" s="6">
        <v>1.8470493812803697</v>
      </c>
      <c r="C52" s="6">
        <v>0.41111762485757197</v>
      </c>
      <c r="D52" s="6">
        <v>1.3049791601140133</v>
      </c>
      <c r="E52" s="6">
        <v>1.33952181574577</v>
      </c>
    </row>
    <row r="53" spans="1:5">
      <c r="A53" s="4" t="s">
        <v>52</v>
      </c>
      <c r="B53" s="6">
        <v>1.8472370986305988</v>
      </c>
      <c r="C53" s="6">
        <v>0.40453765777837497</v>
      </c>
      <c r="D53" s="6">
        <v>1.3169776116608043</v>
      </c>
      <c r="E53" s="6">
        <v>1.3121153945535327</v>
      </c>
    </row>
    <row r="54" spans="1:5">
      <c r="A54" s="4" t="s">
        <v>53</v>
      </c>
      <c r="B54" s="6">
        <v>1.8474074162858354</v>
      </c>
      <c r="C54" s="6">
        <v>0.39816420854326706</v>
      </c>
      <c r="D54" s="6">
        <v>1.315454329560918</v>
      </c>
      <c r="E54" s="6">
        <v>1.3936650897738765</v>
      </c>
    </row>
    <row r="55" spans="1:5">
      <c r="A55" s="4" t="s">
        <v>27</v>
      </c>
      <c r="B55" s="6">
        <v>1.8478042065678904</v>
      </c>
      <c r="C55" s="6">
        <v>0.40737408333023023</v>
      </c>
      <c r="D55" s="6">
        <v>1.3197430620120929</v>
      </c>
      <c r="E55" s="6">
        <v>1.3720824016499371</v>
      </c>
    </row>
    <row r="57" spans="1:5">
      <c r="A57" s="8" t="s">
        <v>164</v>
      </c>
    </row>
    <row r="58" spans="1:5">
      <c r="A58" s="5"/>
      <c r="B58" s="2" t="s">
        <v>1</v>
      </c>
      <c r="C58" s="2" t="s">
        <v>3</v>
      </c>
      <c r="D58" s="2" t="s">
        <v>2</v>
      </c>
      <c r="E58" s="2" t="s">
        <v>4</v>
      </c>
    </row>
    <row r="59" spans="1:5">
      <c r="A59" s="4" t="s">
        <v>54</v>
      </c>
      <c r="B59" s="6">
        <v>1.7754454407064852</v>
      </c>
      <c r="C59" s="6">
        <v>0.51776133099898358</v>
      </c>
      <c r="D59" s="6">
        <v>1.0833119498321415</v>
      </c>
      <c r="E59" s="6">
        <v>0.9770307069289822</v>
      </c>
    </row>
    <row r="60" spans="1:5">
      <c r="A60" s="4" t="s">
        <v>68</v>
      </c>
      <c r="B60" s="6">
        <v>1.7785626218447093</v>
      </c>
      <c r="C60" s="6">
        <v>0.53194099661607386</v>
      </c>
      <c r="D60" s="6">
        <v>1.0899642540894821</v>
      </c>
      <c r="E60" s="6">
        <v>0.99428504247286909</v>
      </c>
    </row>
    <row r="61" spans="1:5">
      <c r="A61" s="4" t="s">
        <v>55</v>
      </c>
      <c r="B61" s="6">
        <v>1.78226072662517</v>
      </c>
      <c r="C61" s="6">
        <v>0.52114738439757768</v>
      </c>
      <c r="D61" s="6">
        <v>1.0917550495248505</v>
      </c>
      <c r="E61" s="6">
        <v>1.0031387731523278</v>
      </c>
    </row>
    <row r="62" spans="1:5">
      <c r="A62" s="4" t="s">
        <v>56</v>
      </c>
      <c r="B62" s="6">
        <v>1.7860613916110131</v>
      </c>
      <c r="C62" s="6">
        <v>0.52788064753078523</v>
      </c>
      <c r="D62" s="6">
        <v>1.0953157486663856</v>
      </c>
      <c r="E62" s="6">
        <v>1.0084721608638707</v>
      </c>
    </row>
    <row r="63" spans="1:5">
      <c r="A63" s="4" t="s">
        <v>57</v>
      </c>
      <c r="B63" s="6">
        <v>1.78813520059417</v>
      </c>
      <c r="C63" s="6">
        <v>0.55041145712674078</v>
      </c>
      <c r="D63" s="6">
        <v>1.0990154069197295</v>
      </c>
      <c r="E63" s="6">
        <v>1.0276950373931719</v>
      </c>
    </row>
    <row r="64" spans="1:5">
      <c r="A64" s="4" t="s">
        <v>58</v>
      </c>
      <c r="B64" s="6">
        <v>1.7932177873203603</v>
      </c>
      <c r="C64" s="6">
        <v>0.54140008972331455</v>
      </c>
      <c r="D64" s="6">
        <v>1.0995762691686644</v>
      </c>
      <c r="E64" s="6">
        <v>1.0146893884227413</v>
      </c>
    </row>
    <row r="65" spans="1:5">
      <c r="A65" s="4" t="s">
        <v>59</v>
      </c>
      <c r="B65" s="6">
        <v>1.7962716525116922</v>
      </c>
      <c r="C65" s="6">
        <v>0.538235912392376</v>
      </c>
      <c r="D65" s="6">
        <v>1.1013850305814146</v>
      </c>
      <c r="E65" s="6">
        <v>1.0590558108694617</v>
      </c>
    </row>
    <row r="66" spans="1:5">
      <c r="A66" s="4" t="s">
        <v>60</v>
      </c>
      <c r="B66" s="6">
        <v>1.7994246573221822</v>
      </c>
      <c r="C66" s="6">
        <v>0.55075863136075986</v>
      </c>
      <c r="D66" s="6">
        <v>1.1054219776004135</v>
      </c>
      <c r="E66" s="6">
        <v>1.1413970891104595</v>
      </c>
    </row>
    <row r="67" spans="1:5">
      <c r="A67" s="4" t="s">
        <v>61</v>
      </c>
      <c r="B67" s="6">
        <v>1.8008553402178593</v>
      </c>
      <c r="C67" s="6">
        <v>0.56901400089404863</v>
      </c>
      <c r="D67" s="6">
        <v>1.1084079741780835</v>
      </c>
      <c r="E67" s="6">
        <v>1.1637978013727093</v>
      </c>
    </row>
    <row r="68" spans="1:5">
      <c r="A68" s="4" t="s">
        <v>62</v>
      </c>
      <c r="B68" s="6">
        <v>1.8017921858886397</v>
      </c>
      <c r="C68" s="6">
        <v>0.57064148552588656</v>
      </c>
      <c r="D68" s="6">
        <v>1.1063524295930405</v>
      </c>
      <c r="E68" s="6">
        <v>1.1645344958399557</v>
      </c>
    </row>
    <row r="69" spans="1:5">
      <c r="A69" s="4" t="s">
        <v>63</v>
      </c>
      <c r="B69" s="6">
        <v>1.8028384343693729</v>
      </c>
      <c r="C69" s="6">
        <v>0.54533839100454362</v>
      </c>
      <c r="D69" s="6">
        <v>1.0981207639404227</v>
      </c>
      <c r="E69" s="6">
        <v>1.153039048834019</v>
      </c>
    </row>
    <row r="70" spans="1:5">
      <c r="A70" s="4" t="s">
        <v>64</v>
      </c>
      <c r="B70" s="6">
        <v>1.8032357555110903</v>
      </c>
      <c r="C70" s="6">
        <v>0.5316606431802523</v>
      </c>
      <c r="D70" s="6">
        <v>1.0914312838057623</v>
      </c>
      <c r="E70" s="6">
        <v>1.1767320679235116</v>
      </c>
    </row>
    <row r="71" spans="1:5">
      <c r="A71" s="4" t="s">
        <v>27</v>
      </c>
      <c r="B71" s="6">
        <v>1.8478042065678904</v>
      </c>
      <c r="C71" s="6">
        <v>0.40737408333023023</v>
      </c>
      <c r="D71" s="6">
        <v>1.3197430620120929</v>
      </c>
      <c r="E71" s="6">
        <v>1.3720824016499371</v>
      </c>
    </row>
    <row r="72" spans="1:5">
      <c r="A72" s="4" t="s">
        <v>19</v>
      </c>
      <c r="B72" s="6">
        <v>1.8488579465962827</v>
      </c>
      <c r="C72" s="6">
        <v>0.39582483941480329</v>
      </c>
      <c r="D72" s="6">
        <v>1.3122130258159219</v>
      </c>
      <c r="E72" s="6">
        <v>1.2949540039448311</v>
      </c>
    </row>
    <row r="73" spans="1:5">
      <c r="A73" s="4" t="s">
        <v>20</v>
      </c>
      <c r="B73" s="6">
        <v>1.8489855420603611</v>
      </c>
      <c r="C73" s="6">
        <v>0.39126747958037328</v>
      </c>
      <c r="D73" s="6">
        <v>1.3104279597976169</v>
      </c>
      <c r="E73" s="6">
        <v>1.2769282534626833</v>
      </c>
    </row>
    <row r="74" spans="1:5">
      <c r="A74" s="4" t="s">
        <v>69</v>
      </c>
      <c r="B74" s="6">
        <v>1.8501497937552216</v>
      </c>
      <c r="C74" s="6">
        <v>0.34937176241857587</v>
      </c>
      <c r="D74" s="6">
        <v>1.2782292192694371</v>
      </c>
      <c r="E74" s="6">
        <v>1.0614907884237204</v>
      </c>
    </row>
    <row r="75" spans="1:5">
      <c r="A75" s="4" t="s">
        <v>21</v>
      </c>
      <c r="B75" s="6">
        <v>1.8492578021302595</v>
      </c>
      <c r="C75" s="6">
        <v>0.34601384666464458</v>
      </c>
      <c r="D75" s="6">
        <v>1.2142961436446222</v>
      </c>
      <c r="E75" s="6">
        <v>0.98081632050449763</v>
      </c>
    </row>
    <row r="76" spans="1:5">
      <c r="A76" s="4" t="s">
        <v>22</v>
      </c>
      <c r="B76" s="6">
        <v>1.8530515149471847</v>
      </c>
      <c r="C76" s="6">
        <v>0.37625867640324684</v>
      </c>
      <c r="D76" s="6">
        <v>1.2573890860867183</v>
      </c>
      <c r="E76" s="6">
        <v>1.1508135062200455</v>
      </c>
    </row>
    <row r="77" spans="1:5">
      <c r="A77" s="4" t="s">
        <v>70</v>
      </c>
      <c r="B77" s="6">
        <v>1.838912069970239</v>
      </c>
      <c r="C77" s="6">
        <v>0.36787420647238733</v>
      </c>
      <c r="D77" s="6">
        <v>1.2296025173218892</v>
      </c>
      <c r="E77" s="6">
        <v>1.1101789190740199</v>
      </c>
    </row>
    <row r="78" spans="1:5">
      <c r="A78" s="4" t="s">
        <v>71</v>
      </c>
      <c r="B78" s="6">
        <v>1.8423349632269284</v>
      </c>
      <c r="C78" s="6">
        <v>0.38616467881619237</v>
      </c>
      <c r="D78" s="6">
        <v>1.2264665726176029</v>
      </c>
      <c r="E78" s="6">
        <v>1.1328154588609014</v>
      </c>
    </row>
    <row r="79" spans="1:5">
      <c r="A79" s="4" t="s">
        <v>72</v>
      </c>
      <c r="B79" s="6">
        <v>1.8487791167595526</v>
      </c>
      <c r="C79" s="6">
        <v>0.39977809486082339</v>
      </c>
      <c r="D79" s="6">
        <v>1.2574698418857786</v>
      </c>
      <c r="E79" s="6">
        <v>1.2833223514773149</v>
      </c>
    </row>
    <row r="80" spans="1:5">
      <c r="A80" s="4" t="s">
        <v>73</v>
      </c>
      <c r="B80" s="6">
        <v>1.8520352034882037</v>
      </c>
      <c r="C80" s="6">
        <v>0.40963317405690447</v>
      </c>
      <c r="D80" s="6">
        <v>1.2948041884951593</v>
      </c>
      <c r="E80" s="6">
        <v>1.325526494026869</v>
      </c>
    </row>
    <row r="81" spans="1:5">
      <c r="A81" s="4" t="s">
        <v>74</v>
      </c>
      <c r="B81" s="6">
        <v>1.8562360712465575</v>
      </c>
      <c r="C81" s="6">
        <v>0.41197977588334006</v>
      </c>
      <c r="D81" s="6">
        <v>1.3032683304728525</v>
      </c>
      <c r="E81" s="6">
        <v>1.3237087609915246</v>
      </c>
    </row>
    <row r="82" spans="1:5">
      <c r="A82" s="4" t="s">
        <v>75</v>
      </c>
      <c r="B82" s="6">
        <v>1.857790909994621</v>
      </c>
      <c r="C82" s="6">
        <v>0.41171162553194313</v>
      </c>
      <c r="D82" s="6">
        <v>1.3073520432146946</v>
      </c>
      <c r="E82" s="6">
        <v>1.2886915047809131</v>
      </c>
    </row>
    <row r="83" spans="1:5">
      <c r="A83" s="4" t="s">
        <v>76</v>
      </c>
      <c r="B83" s="6">
        <v>1.8588394533215509</v>
      </c>
      <c r="C83" s="6">
        <v>0.40465160444699022</v>
      </c>
      <c r="D83" s="6">
        <v>1.2830829291025103</v>
      </c>
      <c r="E83" s="6">
        <v>1.177677033145865</v>
      </c>
    </row>
    <row r="84" spans="1:5">
      <c r="A84" s="4" t="s">
        <v>77</v>
      </c>
      <c r="B84" s="6">
        <v>1.8628594870277859</v>
      </c>
      <c r="C84" s="6">
        <v>0.41338487258995843</v>
      </c>
      <c r="D84" s="6">
        <v>1.2980640272101716</v>
      </c>
      <c r="E84" s="6">
        <v>1.2222087874111314</v>
      </c>
    </row>
    <row r="85" spans="1:5">
      <c r="A85" s="4" t="s">
        <v>78</v>
      </c>
      <c r="B85" s="6">
        <v>1.864815294457056</v>
      </c>
      <c r="C85" s="6">
        <v>0.42737414395406709</v>
      </c>
      <c r="D85" s="6">
        <v>1.3175566894939854</v>
      </c>
      <c r="E85" s="6">
        <v>1.2417443175073373</v>
      </c>
    </row>
    <row r="86" spans="1:5">
      <c r="A86" s="4" t="s">
        <v>79</v>
      </c>
      <c r="B86" s="6">
        <v>1.8657164966929065</v>
      </c>
      <c r="C86" s="6">
        <v>0.41846051829366226</v>
      </c>
      <c r="D86" s="6">
        <v>1.3318834535459723</v>
      </c>
      <c r="E86" s="6">
        <v>1.2861389327826198</v>
      </c>
    </row>
    <row r="87" spans="1:5">
      <c r="A87" s="4" t="s">
        <v>80</v>
      </c>
      <c r="B87" s="6">
        <v>1.8663644918452402</v>
      </c>
      <c r="C87" s="6">
        <v>0.4265533874761398</v>
      </c>
      <c r="D87" s="6">
        <v>1.3420182685764552</v>
      </c>
      <c r="E87" s="6">
        <v>1.2854355894323044</v>
      </c>
    </row>
    <row r="88" spans="1:5">
      <c r="A88" s="4" t="s">
        <v>81</v>
      </c>
      <c r="B88" s="6">
        <v>1.8698828295219434</v>
      </c>
      <c r="C88" s="6">
        <v>0.42025138581266414</v>
      </c>
      <c r="D88" s="6">
        <v>1.355703154914951</v>
      </c>
      <c r="E88" s="6">
        <v>1.2108024093116854</v>
      </c>
    </row>
    <row r="89" spans="1:5">
      <c r="A89" s="4" t="s">
        <v>82</v>
      </c>
      <c r="B89" s="6">
        <v>1.8709024595649115</v>
      </c>
      <c r="C89" s="6">
        <v>0.42816470164363396</v>
      </c>
      <c r="D89" s="6">
        <v>1.3631794874563394</v>
      </c>
      <c r="E89" s="6">
        <v>1.2901482166134766</v>
      </c>
    </row>
    <row r="90" spans="1:5">
      <c r="A90" s="4" t="s">
        <v>83</v>
      </c>
      <c r="B90" s="10">
        <v>1.8695883050649889</v>
      </c>
      <c r="C90" s="10">
        <v>0.42753312433113561</v>
      </c>
      <c r="D90" s="10">
        <v>1.3773950976302058</v>
      </c>
      <c r="E90" s="10">
        <v>1.2998038556755027</v>
      </c>
    </row>
    <row r="91" spans="1:5">
      <c r="A91" s="4" t="s">
        <v>84</v>
      </c>
      <c r="B91" s="6">
        <v>1.8701955087205349</v>
      </c>
      <c r="C91" s="6">
        <v>0.44525654070916448</v>
      </c>
      <c r="D91" s="6">
        <v>1.3901195084264319</v>
      </c>
      <c r="E91" s="6">
        <v>1.4071634807069135</v>
      </c>
    </row>
    <row r="92" spans="1:5">
      <c r="A92" s="4" t="s">
        <v>85</v>
      </c>
      <c r="B92" s="6">
        <v>1.8705611885565612</v>
      </c>
      <c r="C92" s="6">
        <v>0.45513756209129547</v>
      </c>
      <c r="D92" s="6">
        <v>1.388991037043328</v>
      </c>
      <c r="E92" s="6">
        <v>1.3942357979916997</v>
      </c>
    </row>
    <row r="93" spans="1:5">
      <c r="A93" s="4" t="s">
        <v>86</v>
      </c>
      <c r="B93" s="6">
        <v>1.87137357945154</v>
      </c>
      <c r="C93" s="6">
        <v>0.47231962403878636</v>
      </c>
      <c r="D93" s="6">
        <v>1.384181032186226</v>
      </c>
      <c r="E93" s="6">
        <v>1.4328150606180001</v>
      </c>
    </row>
    <row r="94" spans="1:5">
      <c r="A94" s="4" t="s">
        <v>87</v>
      </c>
      <c r="B94" s="6">
        <v>1.8719776415094707</v>
      </c>
      <c r="C94" s="6">
        <v>0.47784934133202289</v>
      </c>
      <c r="D94" s="6">
        <v>1.3899650340583836</v>
      </c>
      <c r="E94" s="6">
        <v>1.451787596473268</v>
      </c>
    </row>
    <row r="95" spans="1:5">
      <c r="A95" s="4" t="s">
        <v>88</v>
      </c>
      <c r="B95" s="6">
        <v>1.8730704661269002</v>
      </c>
      <c r="C95" s="6">
        <v>0.48635832676072355</v>
      </c>
      <c r="D95" s="6">
        <v>1.3872540828870659</v>
      </c>
      <c r="E95" s="6">
        <v>1.5219202860731755</v>
      </c>
    </row>
    <row r="96" spans="1:5">
      <c r="A96" s="4" t="s">
        <v>89</v>
      </c>
      <c r="B96" s="6">
        <v>1.8677253597337748</v>
      </c>
      <c r="C96" s="6">
        <v>0.47214277088428791</v>
      </c>
      <c r="D96" s="6">
        <v>1.3538622676303564</v>
      </c>
      <c r="E96" s="6">
        <v>1.4731452127558529</v>
      </c>
    </row>
    <row r="97" spans="1:5">
      <c r="A97" s="4" t="s">
        <v>90</v>
      </c>
      <c r="B97" s="6">
        <v>1.870509654552635</v>
      </c>
      <c r="C97" s="6">
        <v>0.48616724917165005</v>
      </c>
      <c r="D97" s="6">
        <v>1.3720428903769963</v>
      </c>
      <c r="E97" s="6">
        <v>1.5933485847447344</v>
      </c>
    </row>
    <row r="98" spans="1:5">
      <c r="A98" s="4" t="s">
        <v>91</v>
      </c>
      <c r="B98" s="6">
        <v>1.8712425769460903</v>
      </c>
      <c r="C98" s="6">
        <v>0.47424701652183149</v>
      </c>
      <c r="D98" s="6">
        <v>1.3695347749831768</v>
      </c>
      <c r="E98" s="6">
        <v>1.5821661688858668</v>
      </c>
    </row>
    <row r="99" spans="1:5">
      <c r="A99" s="4" t="s">
        <v>92</v>
      </c>
      <c r="B99" s="6">
        <v>1.8724879738062403</v>
      </c>
      <c r="C99" s="6">
        <v>0.4887151146383662</v>
      </c>
      <c r="D99" s="6">
        <v>1.3782666103763157</v>
      </c>
      <c r="E99" s="6">
        <v>1.7241406138807296</v>
      </c>
    </row>
    <row r="100" spans="1:5">
      <c r="A100" s="4" t="s">
        <v>93</v>
      </c>
      <c r="B100" s="6">
        <v>1.8750875872627688</v>
      </c>
      <c r="C100" s="6">
        <v>0.50142326775477886</v>
      </c>
      <c r="D100" s="6">
        <v>1.3913792330118033</v>
      </c>
      <c r="E100" s="6">
        <v>1.6834501027388424</v>
      </c>
    </row>
    <row r="101" spans="1:5">
      <c r="A101" s="4" t="s">
        <v>94</v>
      </c>
      <c r="B101" s="6">
        <v>1.8743615314447033</v>
      </c>
      <c r="C101" s="6">
        <v>0.53965898249329902</v>
      </c>
      <c r="D101" s="6">
        <v>1.3894052045411547</v>
      </c>
      <c r="E101" s="6">
        <v>1.7049685181815686</v>
      </c>
    </row>
    <row r="102" spans="1:5">
      <c r="A102" s="4" t="s">
        <v>95</v>
      </c>
      <c r="B102" s="10">
        <v>1.8749515358537552</v>
      </c>
      <c r="C102" s="10">
        <v>0.54737874715599688</v>
      </c>
      <c r="D102" s="10">
        <v>1.3941161678480722</v>
      </c>
      <c r="E102" s="10">
        <v>1.7408669280682481</v>
      </c>
    </row>
    <row r="103" spans="1:5">
      <c r="A103" s="4" t="s">
        <v>96</v>
      </c>
      <c r="B103" s="6">
        <v>1.8750505389792722</v>
      </c>
      <c r="C103" s="6">
        <v>0.54302686637870368</v>
      </c>
      <c r="D103" s="6">
        <v>1.3888667010096083</v>
      </c>
      <c r="E103" s="6">
        <v>1.7237209340092787</v>
      </c>
    </row>
    <row r="104" spans="1:5">
      <c r="A104" s="4" t="s">
        <v>97</v>
      </c>
      <c r="B104" s="6">
        <v>1.8768885836672369</v>
      </c>
      <c r="C104" s="6">
        <v>0.55733956614298907</v>
      </c>
      <c r="D104" s="6">
        <v>1.3975600336384697</v>
      </c>
      <c r="E104" s="6">
        <v>1.8058128261333573</v>
      </c>
    </row>
    <row r="105" spans="1:5">
      <c r="A105" s="4" t="s">
        <v>98</v>
      </c>
      <c r="B105" s="6">
        <v>1.8766615902284964</v>
      </c>
      <c r="C105" s="6">
        <v>0.55119473487874615</v>
      </c>
      <c r="D105" s="6">
        <v>1.371851432073151</v>
      </c>
      <c r="E105" s="6">
        <v>1.7616347719729359</v>
      </c>
    </row>
    <row r="106" spans="1:5">
      <c r="A106" s="4" t="s">
        <v>99</v>
      </c>
      <c r="B106" s="6">
        <v>1.8790331471563788</v>
      </c>
      <c r="C106" s="6">
        <v>0.54720902622212275</v>
      </c>
      <c r="D106" s="6">
        <v>1.3584245543871456</v>
      </c>
      <c r="E106" s="6">
        <v>1.7593994266345552</v>
      </c>
    </row>
    <row r="107" spans="1:5">
      <c r="A107" s="4" t="s">
        <v>100</v>
      </c>
      <c r="B107" s="6">
        <v>1.8809615539667079</v>
      </c>
      <c r="C107" s="6">
        <v>0.56797132895862967</v>
      </c>
      <c r="D107" s="6">
        <v>1.3966409077371076</v>
      </c>
      <c r="E107" s="6">
        <v>1.8171884759880157</v>
      </c>
    </row>
    <row r="108" spans="1:5">
      <c r="A108" s="4" t="s">
        <v>101</v>
      </c>
      <c r="B108" s="6">
        <v>1.8817120308607176</v>
      </c>
      <c r="C108" s="6">
        <v>0.57635252713929874</v>
      </c>
      <c r="D108" s="6">
        <v>1.4101021753113847</v>
      </c>
      <c r="E108" s="6">
        <v>1.9238840624340701</v>
      </c>
    </row>
    <row r="109" spans="1:5">
      <c r="A109" s="4" t="s">
        <v>102</v>
      </c>
      <c r="B109" s="6">
        <v>1.8829548814441208</v>
      </c>
      <c r="C109" s="6">
        <v>0.58277641618161524</v>
      </c>
      <c r="D109" s="6">
        <v>1.3894089592630203</v>
      </c>
      <c r="E109" s="6">
        <v>1.8570084065304704</v>
      </c>
    </row>
    <row r="110" spans="1:5">
      <c r="A110" s="4" t="s">
        <v>103</v>
      </c>
      <c r="B110" s="6">
        <v>1.8840981175644773</v>
      </c>
      <c r="C110" s="6">
        <v>0.59977686454742707</v>
      </c>
      <c r="D110" s="6">
        <v>1.380642065895239</v>
      </c>
      <c r="E110" s="6">
        <v>1.9779066483547372</v>
      </c>
    </row>
    <row r="111" spans="1:5">
      <c r="A111" s="4" t="s">
        <v>104</v>
      </c>
      <c r="B111" s="6">
        <v>1.8848558945877858</v>
      </c>
      <c r="C111" s="6">
        <v>0.60089307611736376</v>
      </c>
      <c r="D111" s="6">
        <v>1.3721950464992996</v>
      </c>
      <c r="E111" s="6">
        <v>2.0017211461493263</v>
      </c>
    </row>
    <row r="112" spans="1:5">
      <c r="A112" s="4" t="s">
        <v>105</v>
      </c>
      <c r="B112" s="6">
        <v>1.8845786473255748</v>
      </c>
      <c r="C112" s="6">
        <v>0.60789621880108125</v>
      </c>
      <c r="D112" s="6">
        <v>1.3690396344760669</v>
      </c>
      <c r="E112" s="6">
        <v>1.987979792689617</v>
      </c>
    </row>
    <row r="113" spans="1:5">
      <c r="A113" s="4" t="s">
        <v>106</v>
      </c>
      <c r="B113" s="6">
        <v>1.8840919364696986</v>
      </c>
      <c r="C113" s="6">
        <v>0.62536721570832254</v>
      </c>
      <c r="D113" s="6">
        <v>1.3518951924346523</v>
      </c>
      <c r="E113" s="6">
        <v>2.1131115005960055</v>
      </c>
    </row>
    <row r="114" spans="1:5">
      <c r="A114" s="4" t="s">
        <v>107</v>
      </c>
      <c r="B114" s="10">
        <v>1.8841333423546855</v>
      </c>
      <c r="C114" s="10">
        <v>0.63832712310948603</v>
      </c>
      <c r="D114" s="10">
        <v>1.2854800939202793</v>
      </c>
      <c r="E114" s="10">
        <v>2.1208252254186806</v>
      </c>
    </row>
    <row r="115" spans="1:5">
      <c r="A115" s="4" t="s">
        <v>108</v>
      </c>
      <c r="B115" s="6">
        <v>1.8855833999433147</v>
      </c>
      <c r="C115" s="6">
        <v>0.67225890591796622</v>
      </c>
      <c r="D115" s="6">
        <v>1.2766219835589712</v>
      </c>
      <c r="E115" s="6">
        <v>2.1329377805558334</v>
      </c>
    </row>
    <row r="116" spans="1:5">
      <c r="A116" s="4" t="s">
        <v>109</v>
      </c>
      <c r="B116" s="6">
        <v>1.8862372974109209</v>
      </c>
      <c r="C116" s="6">
        <v>0.70082270142103531</v>
      </c>
      <c r="D116" s="6">
        <v>1.3279513809428263</v>
      </c>
      <c r="E116" s="6">
        <v>2.2826108768759577</v>
      </c>
    </row>
    <row r="117" spans="1:5">
      <c r="A117" s="4" t="s">
        <v>110</v>
      </c>
      <c r="B117" s="6">
        <v>1.8864040009556529</v>
      </c>
      <c r="C117" s="6">
        <v>0.72610062742252224</v>
      </c>
      <c r="D117" s="6">
        <v>1.3480756242377023</v>
      </c>
      <c r="E117" s="6">
        <v>2.2848866189575978</v>
      </c>
    </row>
    <row r="118" spans="1:5">
      <c r="A118" s="4" t="s">
        <v>111</v>
      </c>
      <c r="B118" s="6">
        <v>1.885702263969991</v>
      </c>
      <c r="C118" s="6">
        <v>0.70561474838310778</v>
      </c>
      <c r="D118" s="6">
        <v>1.3674199935400677</v>
      </c>
      <c r="E118" s="6">
        <v>2.279817182257279</v>
      </c>
    </row>
    <row r="119" spans="1:5">
      <c r="A119" s="4" t="s">
        <v>112</v>
      </c>
      <c r="B119" s="6">
        <v>1.8852176114862549</v>
      </c>
      <c r="C119" s="6">
        <v>0.72868426481905912</v>
      </c>
      <c r="D119" s="6">
        <v>1.3795297334467425</v>
      </c>
      <c r="E119" s="6">
        <v>2.4491749444754523</v>
      </c>
    </row>
    <row r="120" spans="1:5">
      <c r="A120" s="4" t="s">
        <v>113</v>
      </c>
      <c r="B120" s="6">
        <v>1.8814468480409481</v>
      </c>
      <c r="C120" s="6">
        <v>0.69471007141327656</v>
      </c>
      <c r="D120" s="6">
        <v>1.3742655417840299</v>
      </c>
      <c r="E120" s="6">
        <v>2.4074365280344079</v>
      </c>
    </row>
    <row r="121" spans="1:5">
      <c r="A121" s="4" t="s">
        <v>114</v>
      </c>
      <c r="B121" s="6">
        <v>1.8821517144168394</v>
      </c>
      <c r="C121" s="6">
        <v>0.70699407463703756</v>
      </c>
      <c r="D121" s="6">
        <v>1.381165974104398</v>
      </c>
      <c r="E121" s="6">
        <v>2.433190646011536</v>
      </c>
    </row>
    <row r="122" spans="1:5">
      <c r="A122" s="4" t="s">
        <v>115</v>
      </c>
      <c r="B122" s="6">
        <v>1.8800839751086424</v>
      </c>
      <c r="C122" s="6">
        <v>0.65545477790256712</v>
      </c>
      <c r="D122" s="6">
        <v>1.3699129394581633</v>
      </c>
      <c r="E122" s="6">
        <v>2.3181987733618588</v>
      </c>
    </row>
    <row r="123" spans="1:5">
      <c r="A123" s="4" t="s">
        <v>116</v>
      </c>
      <c r="B123" s="6">
        <v>1.8753301702016767</v>
      </c>
      <c r="C123" s="6">
        <v>0.62794768761700859</v>
      </c>
      <c r="D123" s="6">
        <v>1.3660241986688848</v>
      </c>
      <c r="E123" s="6">
        <v>2.2150864152852914</v>
      </c>
    </row>
    <row r="124" spans="1:5">
      <c r="A124" s="4" t="s">
        <v>117</v>
      </c>
      <c r="B124" s="6">
        <v>1.8780209113531812</v>
      </c>
      <c r="C124" s="6">
        <v>0.68199047819137737</v>
      </c>
      <c r="D124" s="6">
        <v>1.3921818694024515</v>
      </c>
      <c r="E124" s="6">
        <v>2.317138947645125</v>
      </c>
    </row>
    <row r="125" spans="1:5">
      <c r="A125" s="4" t="s">
        <v>28</v>
      </c>
      <c r="B125" s="6">
        <v>1.8785858916980527</v>
      </c>
      <c r="C125" s="6">
        <v>0.70502699025800564</v>
      </c>
      <c r="D125" s="6">
        <v>1.3987455787938454</v>
      </c>
      <c r="E125" s="6">
        <v>2.3243710547149354</v>
      </c>
    </row>
    <row r="126" spans="1:5">
      <c r="A126" s="4" t="s">
        <v>23</v>
      </c>
      <c r="B126" s="10">
        <v>1.8801227325127317</v>
      </c>
      <c r="C126" s="10">
        <v>0.68350757549138175</v>
      </c>
      <c r="D126" s="10">
        <v>1.3935683406647423</v>
      </c>
      <c r="E126" s="10">
        <v>2.2927480437119843</v>
      </c>
    </row>
    <row r="127" spans="1:5">
      <c r="A127" s="4" t="s">
        <v>24</v>
      </c>
      <c r="B127" s="6">
        <v>1.8731908173056815</v>
      </c>
      <c r="C127" s="6">
        <v>0.63359037761222581</v>
      </c>
      <c r="D127" s="6">
        <v>1.3826827267493691</v>
      </c>
      <c r="E127" s="6">
        <v>1.9635397722394714</v>
      </c>
    </row>
    <row r="128" spans="1:5">
      <c r="A128" s="4" t="s">
        <v>25</v>
      </c>
      <c r="B128" s="6">
        <v>1.8734259339070038</v>
      </c>
      <c r="C128" s="6">
        <v>0.63495310251415071</v>
      </c>
      <c r="D128" s="6">
        <v>1.3906451523036576</v>
      </c>
      <c r="E128" s="6">
        <v>1.9472986020414058</v>
      </c>
    </row>
    <row r="129" spans="1:5">
      <c r="A129" s="4" t="s">
        <v>118</v>
      </c>
      <c r="B129" s="6">
        <v>1.8757189738544717</v>
      </c>
      <c r="C129" s="6">
        <v>0.64279045565170634</v>
      </c>
      <c r="D129" s="6">
        <v>1.407303666176789</v>
      </c>
      <c r="E129" s="6">
        <v>2.0804998896879905</v>
      </c>
    </row>
    <row r="130" spans="1:5">
      <c r="A130" s="4" t="s">
        <v>119</v>
      </c>
      <c r="B130" s="6">
        <v>1.8756954308135358</v>
      </c>
      <c r="C130" s="6">
        <v>0.64346495079549415</v>
      </c>
      <c r="D130" s="6">
        <v>1.4209934724728102</v>
      </c>
      <c r="E130" s="6">
        <v>2.0393816148988519</v>
      </c>
    </row>
    <row r="131" spans="1:5">
      <c r="A131" s="4" t="s">
        <v>120</v>
      </c>
      <c r="B131" s="6">
        <v>1.8760237810728499</v>
      </c>
      <c r="C131" s="6">
        <v>0.66472041562893402</v>
      </c>
      <c r="D131" s="6">
        <v>1.4247011448220275</v>
      </c>
      <c r="E131" s="6">
        <v>2.1562851498436211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46"/>
  <sheetViews>
    <sheetView topLeftCell="A124" workbookViewId="0">
      <selection activeCell="E62" sqref="E62:E132"/>
    </sheetView>
  </sheetViews>
  <sheetFormatPr defaultRowHeight="14.4"/>
  <cols>
    <col min="1" max="1" width="16" customWidth="1"/>
    <col min="2" max="5" width="15.6640625" style="1" customWidth="1"/>
    <col min="7" max="7" width="12" bestFit="1" customWidth="1"/>
  </cols>
  <sheetData>
    <row r="2" spans="1:5" ht="17.399999999999999">
      <c r="A2" s="11" t="s">
        <v>122</v>
      </c>
    </row>
    <row r="3" spans="1:5" ht="15.6">
      <c r="A3" s="3"/>
    </row>
    <row r="4" spans="1:5">
      <c r="A4" s="9" t="s">
        <v>165</v>
      </c>
    </row>
    <row r="5" spans="1:5">
      <c r="B5" s="2" t="s">
        <v>1</v>
      </c>
      <c r="C5" s="2" t="s">
        <v>3</v>
      </c>
      <c r="D5" s="2" t="s">
        <v>2</v>
      </c>
      <c r="E5" s="2" t="s">
        <v>4</v>
      </c>
    </row>
    <row r="6" spans="1:5">
      <c r="A6" s="4" t="s">
        <v>66</v>
      </c>
      <c r="B6" s="6">
        <f>'Ceny PL'!B7/'Ceny PL'!B6-1</f>
        <v>3.4358952415285415E-3</v>
      </c>
      <c r="C6" s="6">
        <f>'Ceny PL'!C7/'Ceny PL'!C6-1</f>
        <v>-8.2445963463056993E-3</v>
      </c>
      <c r="D6" s="6">
        <f>'Ceny PL'!D7/'Ceny PL'!D6-1</f>
        <v>2.6570475447711406E-3</v>
      </c>
      <c r="E6" s="6">
        <f>'Ceny PL'!E7/'Ceny PL'!E6-1</f>
        <v>-3.432516424183929E-2</v>
      </c>
    </row>
    <row r="7" spans="1:5">
      <c r="A7" s="4" t="s">
        <v>67</v>
      </c>
      <c r="B7" s="6">
        <f>'Ceny PL'!B8/'Ceny PL'!B7-1</f>
        <v>-2.0419727460659898E-3</v>
      </c>
      <c r="C7" s="6">
        <f>'Ceny PL'!C8/'Ceny PL'!C7-1</f>
        <v>-8.3477556737580172E-2</v>
      </c>
      <c r="D7" s="6">
        <f>'Ceny PL'!D8/'Ceny PL'!D7-1</f>
        <v>-1.2410110656854823E-2</v>
      </c>
      <c r="E7" s="6">
        <f>'Ceny PL'!E8/'Ceny PL'!E7-1</f>
        <v>-6.4879173246979227E-2</v>
      </c>
    </row>
    <row r="8" spans="1:5">
      <c r="A8" s="4" t="s">
        <v>26</v>
      </c>
      <c r="B8" s="6">
        <f>'Ceny PL'!B9/'Ceny PL'!B8-1</f>
        <v>9.343120553177986E-4</v>
      </c>
      <c r="C8" s="6">
        <f>'Ceny PL'!C9/'Ceny PL'!C8-1</f>
        <v>1.4086377507086079E-2</v>
      </c>
      <c r="D8" s="6">
        <f>'Ceny PL'!D9/'Ceny PL'!D8-1</f>
        <v>4.1653365521825414E-3</v>
      </c>
      <c r="E8" s="6">
        <f>'Ceny PL'!E9/'Ceny PL'!E8-1</f>
        <v>1.1319931531469818E-2</v>
      </c>
    </row>
    <row r="9" spans="1:5">
      <c r="A9" s="4" t="s">
        <v>5</v>
      </c>
      <c r="B9" s="6">
        <f>'Ceny PL'!B10/'Ceny PL'!B9-1</f>
        <v>1.1126570894490762E-3</v>
      </c>
      <c r="C9" s="6">
        <f>'Ceny PL'!C10/'Ceny PL'!C9-1</f>
        <v>-0.13196123441012808</v>
      </c>
      <c r="D9" s="6">
        <f>'Ceny PL'!D10/'Ceny PL'!D9-1</f>
        <v>5.3956123283127599E-3</v>
      </c>
      <c r="E9" s="6">
        <f>'Ceny PL'!E10/'Ceny PL'!E9-1</f>
        <v>-0.10471718276445441</v>
      </c>
    </row>
    <row r="10" spans="1:5">
      <c r="A10" s="4" t="s">
        <v>6</v>
      </c>
      <c r="B10" s="6">
        <f>'Ceny PL'!B11/'Ceny PL'!B10-1</f>
        <v>1.7447503472611814E-4</v>
      </c>
      <c r="C10" s="6">
        <f>'Ceny PL'!C11/'Ceny PL'!C10-1</f>
        <v>-3.025527601420952E-2</v>
      </c>
      <c r="D10" s="6">
        <f>'Ceny PL'!D11/'Ceny PL'!D10-1</f>
        <v>5.4106167510390435E-3</v>
      </c>
      <c r="E10" s="6">
        <f>'Ceny PL'!E11/'Ceny PL'!E10-1</f>
        <v>-3.3230422171020013E-2</v>
      </c>
    </row>
    <row r="11" spans="1:5">
      <c r="A11" s="4" t="s">
        <v>7</v>
      </c>
      <c r="B11" s="6">
        <f>'Ceny PL'!B12/'Ceny PL'!B11-1</f>
        <v>-3.0177883108686299E-3</v>
      </c>
      <c r="C11" s="6">
        <f>'Ceny PL'!C12/'Ceny PL'!C11-1</f>
        <v>-6.0178537664218323E-2</v>
      </c>
      <c r="D11" s="6">
        <f>'Ceny PL'!D12/'Ceny PL'!D11-1</f>
        <v>-2.336037976014449E-3</v>
      </c>
      <c r="E11" s="6">
        <f>'Ceny PL'!E12/'Ceny PL'!E11-1</f>
        <v>-3.5061247890722513E-2</v>
      </c>
    </row>
    <row r="12" spans="1:5">
      <c r="A12" s="4" t="s">
        <v>8</v>
      </c>
      <c r="B12" s="6">
        <f>'Ceny PL'!B13/'Ceny PL'!B12-1</f>
        <v>7.3122693343223855E-3</v>
      </c>
      <c r="C12" s="6">
        <f>'Ceny PL'!C13/'Ceny PL'!C12-1</f>
        <v>6.2308299589130867E-2</v>
      </c>
      <c r="D12" s="6">
        <f>'Ceny PL'!D13/'Ceny PL'!D12-1</f>
        <v>1.108623492204619E-2</v>
      </c>
      <c r="E12" s="6">
        <f>'Ceny PL'!E13/'Ceny PL'!E12-1</f>
        <v>0.130132619382753</v>
      </c>
    </row>
    <row r="13" spans="1:5">
      <c r="A13" s="4" t="s">
        <v>9</v>
      </c>
      <c r="B13" s="6">
        <f>'Ceny PL'!B14/'Ceny PL'!B13-1</f>
        <v>3.2788067503763951E-3</v>
      </c>
      <c r="C13" s="6">
        <f>'Ceny PL'!C14/'Ceny PL'!C13-1</f>
        <v>1.0970871952040939E-2</v>
      </c>
      <c r="D13" s="6">
        <f>'Ceny PL'!D14/'Ceny PL'!D13-1</f>
        <v>1.3343154068806928E-2</v>
      </c>
      <c r="E13" s="6">
        <f>'Ceny PL'!E14/'Ceny PL'!E13-1</f>
        <v>6.3931085259093967E-2</v>
      </c>
    </row>
    <row r="14" spans="1:5">
      <c r="A14" s="4" t="s">
        <v>10</v>
      </c>
      <c r="B14" s="6">
        <f>'Ceny PL'!B15/'Ceny PL'!B14-1</f>
        <v>8.2999631411473374E-4</v>
      </c>
      <c r="C14" s="6">
        <f>'Ceny PL'!C15/'Ceny PL'!C14-1</f>
        <v>-0.13392783931612806</v>
      </c>
      <c r="D14" s="6">
        <f>'Ceny PL'!D15/'Ceny PL'!D14-1</f>
        <v>-7.4740606760671513E-3</v>
      </c>
      <c r="E14" s="6">
        <f>'Ceny PL'!E15/'Ceny PL'!E14-1</f>
        <v>-0.16981481600313997</v>
      </c>
    </row>
    <row r="15" spans="1:5">
      <c r="A15" s="4" t="s">
        <v>11</v>
      </c>
      <c r="B15" s="6">
        <f>'Ceny PL'!B16/'Ceny PL'!B15-1</f>
        <v>5.1328407039943347E-3</v>
      </c>
      <c r="C15" s="6">
        <f>'Ceny PL'!C16/'Ceny PL'!C15-1</f>
        <v>-1.1432950098203221E-2</v>
      </c>
      <c r="D15" s="6">
        <f>'Ceny PL'!D16/'Ceny PL'!D15-1</f>
        <v>-1.4616932802454796E-3</v>
      </c>
      <c r="E15" s="6">
        <f>'Ceny PL'!E16/'Ceny PL'!E15-1</f>
        <v>-5.6410860214095693E-2</v>
      </c>
    </row>
    <row r="16" spans="1:5">
      <c r="A16" s="4" t="s">
        <v>121</v>
      </c>
      <c r="B16" s="6">
        <f>'Ceny PL'!B17/'Ceny PL'!B16-1</f>
        <v>1.7364102390629021E-3</v>
      </c>
      <c r="C16" s="6">
        <f>'Ceny PL'!C17/'Ceny PL'!C16-1</f>
        <v>5.5235713651353491E-2</v>
      </c>
      <c r="D16" s="6">
        <f>'Ceny PL'!D17/'Ceny PL'!D16-1</f>
        <v>1.9336320665837015E-3</v>
      </c>
      <c r="E16" s="6">
        <f>'Ceny PL'!E17/'Ceny PL'!E16-1</f>
        <v>3.7666615081722421E-2</v>
      </c>
    </row>
    <row r="17" spans="1:5">
      <c r="A17" s="4" t="s">
        <v>12</v>
      </c>
      <c r="B17" s="6">
        <f>'Ceny PL'!B18/'Ceny PL'!B17-1</f>
        <v>-1.2597938692893718E-2</v>
      </c>
      <c r="C17" s="6">
        <f>'Ceny PL'!C18/'Ceny PL'!C17-1</f>
        <v>-0.11058238723704761</v>
      </c>
      <c r="D17" s="6">
        <f>'Ceny PL'!D18/'Ceny PL'!D17-1</f>
        <v>-8.5674969273478063E-2</v>
      </c>
      <c r="E17" s="6">
        <f>'Ceny PL'!E18/'Ceny PL'!E17-1</f>
        <v>-0.11750500723829038</v>
      </c>
    </row>
    <row r="18" spans="1:5">
      <c r="A18" s="4" t="s">
        <v>13</v>
      </c>
      <c r="B18" s="6">
        <f>'Ceny PL'!B19/'Ceny PL'!B18-1</f>
        <v>-2.274963549117659E-2</v>
      </c>
      <c r="C18" s="6">
        <f>'Ceny PL'!C19/'Ceny PL'!C18-1</f>
        <v>-0.11640159648102955</v>
      </c>
      <c r="D18" s="6">
        <f>'Ceny PL'!D19/'Ceny PL'!D18-1</f>
        <v>-0.19732930403894</v>
      </c>
      <c r="E18" s="6">
        <f>'Ceny PL'!E19/'Ceny PL'!E18-1</f>
        <v>-0.33913829497214509</v>
      </c>
    </row>
    <row r="19" spans="1:5">
      <c r="A19" s="4" t="s">
        <v>14</v>
      </c>
      <c r="B19" s="6">
        <f>'Ceny PL'!B20/'Ceny PL'!B19-1</f>
        <v>-5.064577217126276E-3</v>
      </c>
      <c r="C19" s="6">
        <f>'Ceny PL'!C20/'Ceny PL'!C19-1</f>
        <v>-2.395066438137583E-2</v>
      </c>
      <c r="D19" s="6">
        <f>'Ceny PL'!D20/'Ceny PL'!D19-1</f>
        <v>2.3981891553083612E-2</v>
      </c>
      <c r="E19" s="6">
        <f>'Ceny PL'!E20/'Ceny PL'!E19-1</f>
        <v>-0.18042835702924398</v>
      </c>
    </row>
    <row r="20" spans="1:5">
      <c r="A20" s="4" t="s">
        <v>15</v>
      </c>
      <c r="B20" s="6">
        <f>'Ceny PL'!B21/'Ceny PL'!B20-1</f>
        <v>-5.8805726931168145E-3</v>
      </c>
      <c r="C20" s="6">
        <f>'Ceny PL'!C21/'Ceny PL'!C20-1</f>
        <v>2.0777188264272439E-2</v>
      </c>
      <c r="D20" s="6">
        <f>'Ceny PL'!D21/'Ceny PL'!D20-1</f>
        <v>2.3736726892641391E-2</v>
      </c>
      <c r="E20" s="6">
        <f>'Ceny PL'!E21/'Ceny PL'!E20-1</f>
        <v>0.10848105194059743</v>
      </c>
    </row>
    <row r="21" spans="1:5">
      <c r="A21" s="4" t="s">
        <v>16</v>
      </c>
      <c r="B21" s="6">
        <f>'Ceny PL'!B22/'Ceny PL'!B21-1</f>
        <v>2.1955991701680944E-3</v>
      </c>
      <c r="C21" s="6">
        <f>'Ceny PL'!C22/'Ceny PL'!C21-1</f>
        <v>2.5848073864947141E-2</v>
      </c>
      <c r="D21" s="6">
        <f>'Ceny PL'!D22/'Ceny PL'!D21-1</f>
        <v>5.3611029357755191E-2</v>
      </c>
      <c r="E21" s="6">
        <f>'Ceny PL'!E22/'Ceny PL'!E21-1</f>
        <v>1.1199625216802067E-2</v>
      </c>
    </row>
    <row r="22" spans="1:5">
      <c r="A22" s="4" t="s">
        <v>17</v>
      </c>
      <c r="B22" s="6">
        <f>'Ceny PL'!B23/'Ceny PL'!B22-1</f>
        <v>-2.0134258489736823E-3</v>
      </c>
      <c r="C22" s="6">
        <f>'Ceny PL'!C23/'Ceny PL'!C22-1</f>
        <v>-7.2395127836191286E-2</v>
      </c>
      <c r="D22" s="6">
        <f>'Ceny PL'!D23/'Ceny PL'!D22-1</f>
        <v>-7.3845138942436717E-2</v>
      </c>
      <c r="E22" s="6">
        <f>'Ceny PL'!E23/'Ceny PL'!E22-1</f>
        <v>-0.12278314793361544</v>
      </c>
    </row>
    <row r="23" spans="1:5">
      <c r="A23" s="4" t="s">
        <v>18</v>
      </c>
      <c r="B23" s="6">
        <f>'Ceny PL'!B24/'Ceny PL'!B23-1</f>
        <v>-3.9727843914869609E-3</v>
      </c>
      <c r="C23" s="6">
        <f>'Ceny PL'!C24/'Ceny PL'!C23-1</f>
        <v>1.4706392431582893E-2</v>
      </c>
      <c r="D23" s="6">
        <f>'Ceny PL'!D24/'Ceny PL'!D23-1</f>
        <v>4.7656347629980056E-2</v>
      </c>
      <c r="E23" s="6">
        <f>'Ceny PL'!E24/'Ceny PL'!E23-1</f>
        <v>0.16812520392143449</v>
      </c>
    </row>
    <row r="24" spans="1:5">
      <c r="A24" s="4"/>
      <c r="B24" s="6"/>
      <c r="C24" s="6"/>
      <c r="D24" s="6"/>
      <c r="E24" s="6"/>
    </row>
    <row r="25" spans="1:5">
      <c r="A25" s="4" t="s">
        <v>123</v>
      </c>
      <c r="B25" s="6">
        <f>AVERAGE(B6:B23)</f>
        <v>-1.7330796365915711E-3</v>
      </c>
      <c r="C25" s="6">
        <f>AVERAGE(C6:C23)</f>
        <v>-3.2159713847889085E-2</v>
      </c>
      <c r="D25" s="6">
        <f>AVERAGE(D6:D23)</f>
        <v>-1.0419649176490785E-2</v>
      </c>
      <c r="E25" s="6">
        <f>AVERAGE(E6:E23)</f>
        <v>-4.0413196742870715E-2</v>
      </c>
    </row>
    <row r="26" spans="1:5">
      <c r="A26" s="4" t="s">
        <v>124</v>
      </c>
      <c r="B26" s="6">
        <f>STDEVPA(B6:B23)</f>
        <v>6.784671541417155E-3</v>
      </c>
      <c r="C26" s="6">
        <f>STDEVPA(C6:C23)</f>
        <v>6.1733604214596081E-2</v>
      </c>
      <c r="D26" s="6">
        <f>STDEVPA(D6:D23)</f>
        <v>5.6108375036157558E-2</v>
      </c>
      <c r="E26" s="6">
        <f>STDEVPA(E6:E23)</f>
        <v>0.12029789404159547</v>
      </c>
    </row>
    <row r="28" spans="1:5">
      <c r="A28" s="7" t="s">
        <v>166</v>
      </c>
    </row>
    <row r="29" spans="1:5">
      <c r="B29" s="2" t="s">
        <v>1</v>
      </c>
      <c r="C29" s="2" t="s">
        <v>3</v>
      </c>
      <c r="D29" s="2" t="s">
        <v>2</v>
      </c>
      <c r="E29" s="2" t="s">
        <v>4</v>
      </c>
    </row>
    <row r="30" spans="1:5">
      <c r="A30" s="4" t="s">
        <v>39</v>
      </c>
      <c r="B30" s="6">
        <f>'Ceny PL'!B30/'Ceny PL'!B29-1</f>
        <v>7.0582586473464382E-3</v>
      </c>
      <c r="C30" s="6">
        <f>'Ceny PL'!C30/'Ceny PL'!C29-1</f>
        <v>8.4536693106965766E-2</v>
      </c>
      <c r="D30" s="6">
        <f>'Ceny PL'!D30/'Ceny PL'!D29-1</f>
        <v>9.2247426372552566E-2</v>
      </c>
      <c r="E30" s="6">
        <f>'Ceny PL'!E30/'Ceny PL'!E29-1</f>
        <v>0.20455267517703457</v>
      </c>
    </row>
    <row r="31" spans="1:5">
      <c r="A31" s="4" t="s">
        <v>40</v>
      </c>
      <c r="B31" s="6">
        <f>'Ceny PL'!B31/'Ceny PL'!B30-1</f>
        <v>7.1791260104434595E-3</v>
      </c>
      <c r="C31" s="6">
        <f>'Ceny PL'!C31/'Ceny PL'!C30-1</f>
        <v>4.409032207417285E-2</v>
      </c>
      <c r="D31" s="6">
        <f>'Ceny PL'!D31/'Ceny PL'!D30-1</f>
        <v>6.1983941047482727E-2</v>
      </c>
      <c r="E31" s="6">
        <f>'Ceny PL'!E31/'Ceny PL'!E30-1</f>
        <v>0.13835469090677588</v>
      </c>
    </row>
    <row r="32" spans="1:5">
      <c r="A32" s="4" t="s">
        <v>41</v>
      </c>
      <c r="B32" s="6">
        <f>'Ceny PL'!B32/'Ceny PL'!B31-1</f>
        <v>3.8567812521974609E-3</v>
      </c>
      <c r="C32" s="6">
        <f>'Ceny PL'!C32/'Ceny PL'!C31-1</f>
        <v>-3.1101892531635311E-2</v>
      </c>
      <c r="D32" s="6">
        <f>'Ceny PL'!D32/'Ceny PL'!D31-1</f>
        <v>2.1552693729072425E-2</v>
      </c>
      <c r="E32" s="6">
        <f>'Ceny PL'!E32/'Ceny PL'!E31-1</f>
        <v>2.2238957615498434E-2</v>
      </c>
    </row>
    <row r="33" spans="1:5">
      <c r="A33" s="4" t="s">
        <v>42</v>
      </c>
      <c r="B33" s="6">
        <f>'Ceny PL'!B33/'Ceny PL'!B32-1</f>
        <v>7.9744965202466211E-3</v>
      </c>
      <c r="C33" s="6">
        <f>'Ceny PL'!C33/'Ceny PL'!C32-1</f>
        <v>4.8945830970264392E-2</v>
      </c>
      <c r="D33" s="6">
        <f>'Ceny PL'!D33/'Ceny PL'!D32-1</f>
        <v>2.955926837779721E-2</v>
      </c>
      <c r="E33" s="6">
        <f>'Ceny PL'!E33/'Ceny PL'!E32-1</f>
        <v>0.10039823390648572</v>
      </c>
    </row>
    <row r="34" spans="1:5">
      <c r="A34" s="4" t="s">
        <v>43</v>
      </c>
      <c r="B34" s="6">
        <f>'Ceny PL'!B34/'Ceny PL'!B33-1</f>
        <v>2.2045415138789437E-3</v>
      </c>
      <c r="C34" s="6">
        <f>'Ceny PL'!C34/'Ceny PL'!C33-1</f>
        <v>1.9390106605141177E-2</v>
      </c>
      <c r="D34" s="6">
        <f>'Ceny PL'!D34/'Ceny PL'!D33-1</f>
        <v>2.9547144380964285E-2</v>
      </c>
      <c r="E34" s="6">
        <f>'Ceny PL'!E34/'Ceny PL'!E33-1</f>
        <v>3.7496664931006896E-2</v>
      </c>
    </row>
    <row r="35" spans="1:5">
      <c r="A35" s="4" t="s">
        <v>44</v>
      </c>
      <c r="B35" s="6">
        <f>'Ceny PL'!B35/'Ceny PL'!B34-1</f>
        <v>4.670728910492139E-3</v>
      </c>
      <c r="C35" s="6">
        <f>'Ceny PL'!C35/'Ceny PL'!C34-1</f>
        <v>1.0833628130364481E-2</v>
      </c>
      <c r="D35" s="6">
        <f>'Ceny PL'!D35/'Ceny PL'!D34-1</f>
        <v>3.314722713054663E-2</v>
      </c>
      <c r="E35" s="6">
        <f>'Ceny PL'!E35/'Ceny PL'!E34-1</f>
        <v>9.1571220738678072E-2</v>
      </c>
    </row>
    <row r="36" spans="1:5">
      <c r="A36" s="4" t="s">
        <v>45</v>
      </c>
      <c r="B36" s="6">
        <f>'Ceny PL'!B36/'Ceny PL'!B35-1</f>
        <v>2.3913762241378755E-3</v>
      </c>
      <c r="C36" s="6">
        <f>'Ceny PL'!C36/'Ceny PL'!C35-1</f>
        <v>3.556443101287976E-2</v>
      </c>
      <c r="D36" s="6">
        <f>'Ceny PL'!D36/'Ceny PL'!D35-1</f>
        <v>2.2917273092485146E-2</v>
      </c>
      <c r="E36" s="6">
        <f>'Ceny PL'!E36/'Ceny PL'!E35-1</f>
        <v>-0.10348508748479102</v>
      </c>
    </row>
    <row r="37" spans="1:5">
      <c r="A37" s="4" t="s">
        <v>46</v>
      </c>
      <c r="B37" s="6">
        <f>'Ceny PL'!B37/'Ceny PL'!B36-1</f>
        <v>1.6179104881068884E-3</v>
      </c>
      <c r="C37" s="6">
        <f>'Ceny PL'!C37/'Ceny PL'!C36-1</f>
        <v>-5.3859929508782711E-3</v>
      </c>
      <c r="D37" s="6">
        <f>'Ceny PL'!D37/'Ceny PL'!D36-1</f>
        <v>1.0547446569287633E-2</v>
      </c>
      <c r="E37" s="6">
        <f>'Ceny PL'!E37/'Ceny PL'!E36-1</f>
        <v>3.0864025528055894E-2</v>
      </c>
    </row>
    <row r="38" spans="1:5">
      <c r="A38" s="4" t="s">
        <v>47</v>
      </c>
      <c r="B38" s="6">
        <f>'Ceny PL'!B38/'Ceny PL'!B37-1</f>
        <v>1.8975554218552126E-3</v>
      </c>
      <c r="C38" s="6">
        <f>'Ceny PL'!C38/'Ceny PL'!C37-1</f>
        <v>7.7804605338757327E-2</v>
      </c>
      <c r="D38" s="6">
        <f>'Ceny PL'!D38/'Ceny PL'!D37-1</f>
        <v>9.4951624144352653E-3</v>
      </c>
      <c r="E38" s="6">
        <f>'Ceny PL'!E38/'Ceny PL'!E37-1</f>
        <v>0.11538575541917551</v>
      </c>
    </row>
    <row r="39" spans="1:5">
      <c r="A39" s="4" t="s">
        <v>48</v>
      </c>
      <c r="B39" s="6">
        <f>'Ceny PL'!B39/'Ceny PL'!B38-1</f>
        <v>1.8394411203312977E-3</v>
      </c>
      <c r="C39" s="6">
        <f>'Ceny PL'!C39/'Ceny PL'!C38-1</f>
        <v>-2.8317637552720987E-2</v>
      </c>
      <c r="D39" s="6">
        <f>'Ceny PL'!D39/'Ceny PL'!D38-1</f>
        <v>2.1835088606952713E-2</v>
      </c>
      <c r="E39" s="6">
        <f>'Ceny PL'!E39/'Ceny PL'!E38-1</f>
        <v>-4.0115508408514411E-2</v>
      </c>
    </row>
    <row r="40" spans="1:5">
      <c r="A40" s="4" t="s">
        <v>49</v>
      </c>
      <c r="B40" s="6">
        <f>'Ceny PL'!B40/'Ceny PL'!B39-1</f>
        <v>1.1358368813765285E-3</v>
      </c>
      <c r="C40" s="6">
        <f>'Ceny PL'!C40/'Ceny PL'!C39-1</f>
        <v>5.3488947606084025E-3</v>
      </c>
      <c r="D40" s="6">
        <f>'Ceny PL'!D40/'Ceny PL'!D39-1</f>
        <v>4.0861293611555993E-3</v>
      </c>
      <c r="E40" s="6">
        <f>'Ceny PL'!E40/'Ceny PL'!E39-1</f>
        <v>4.913933121905556E-2</v>
      </c>
    </row>
    <row r="41" spans="1:5">
      <c r="A41" s="4" t="s">
        <v>29</v>
      </c>
      <c r="B41" s="6">
        <f>'Ceny PL'!B41/'Ceny PL'!B40-1</f>
        <v>2.357437918806049E-3</v>
      </c>
      <c r="C41" s="6">
        <f>'Ceny PL'!C41/'Ceny PL'!C40-1</f>
        <v>5.7132114751812013E-2</v>
      </c>
      <c r="D41" s="6">
        <f>'Ceny PL'!D41/'Ceny PL'!D40-1</f>
        <v>2.1510614977174214E-2</v>
      </c>
      <c r="E41" s="6">
        <f>'Ceny PL'!E41/'Ceny PL'!E40-1</f>
        <v>0.16784648769066179</v>
      </c>
    </row>
    <row r="42" spans="1:5">
      <c r="A42" s="4" t="s">
        <v>30</v>
      </c>
      <c r="B42" s="6">
        <f>'Ceny PL'!B42/'Ceny PL'!B41-1</f>
        <v>4.4270169056392916E-5</v>
      </c>
      <c r="C42" s="6">
        <f>'Ceny PL'!C42/'Ceny PL'!C41-1</f>
        <v>2.5671448449879453E-2</v>
      </c>
      <c r="D42" s="6">
        <f>'Ceny PL'!D42/'Ceny PL'!D41-1</f>
        <v>4.7063673932925543E-3</v>
      </c>
      <c r="E42" s="6">
        <f>'Ceny PL'!E42/'Ceny PL'!E41-1</f>
        <v>7.6777051422556308E-2</v>
      </c>
    </row>
    <row r="43" spans="1:5">
      <c r="A43" s="4" t="s">
        <v>31</v>
      </c>
      <c r="B43" s="6">
        <f>'Ceny PL'!B43/'Ceny PL'!B42-1</f>
        <v>-1.8588452856382887E-4</v>
      </c>
      <c r="C43" s="6">
        <f>'Ceny PL'!C43/'Ceny PL'!C42-1</f>
        <v>-3.715706331802604E-2</v>
      </c>
      <c r="D43" s="6">
        <f>'Ceny PL'!D43/'Ceny PL'!D42-1</f>
        <v>-2.8441744279547265E-2</v>
      </c>
      <c r="E43" s="6">
        <f>'Ceny PL'!E43/'Ceny PL'!E42-1</f>
        <v>-7.4753678430912407E-2</v>
      </c>
    </row>
    <row r="44" spans="1:5">
      <c r="A44" s="4" t="s">
        <v>32</v>
      </c>
      <c r="B44" s="6">
        <f>'Ceny PL'!B44/'Ceny PL'!B43-1</f>
        <v>2.5486669246743698E-3</v>
      </c>
      <c r="C44" s="6">
        <f>'Ceny PL'!C44/'Ceny PL'!C43-1</f>
        <v>-1.5007296954100191E-2</v>
      </c>
      <c r="D44" s="6">
        <f>'Ceny PL'!D44/'Ceny PL'!D43-1</f>
        <v>9.5428647077355766E-3</v>
      </c>
      <c r="E44" s="6">
        <f>'Ceny PL'!E44/'Ceny PL'!E43-1</f>
        <v>-7.3921364134881706E-2</v>
      </c>
    </row>
    <row r="45" spans="1:5">
      <c r="A45" s="4" t="s">
        <v>33</v>
      </c>
      <c r="B45" s="6">
        <f>'Ceny PL'!B45/'Ceny PL'!B44-1</f>
        <v>9.3831699115876077E-4</v>
      </c>
      <c r="C45" s="6">
        <f>'Ceny PL'!C45/'Ceny PL'!C44-1</f>
        <v>-2.2450782962454841E-2</v>
      </c>
      <c r="D45" s="6">
        <f>'Ceny PL'!D45/'Ceny PL'!D44-1</f>
        <v>1.7718441182868583E-2</v>
      </c>
      <c r="E45" s="6">
        <f>'Ceny PL'!E45/'Ceny PL'!E44-1</f>
        <v>6.1493924098727781E-2</v>
      </c>
    </row>
    <row r="46" spans="1:5">
      <c r="A46" s="4" t="s">
        <v>34</v>
      </c>
      <c r="B46" s="6">
        <f>'Ceny PL'!B46/'Ceny PL'!B45-1</f>
        <v>1.1660791281362659E-3</v>
      </c>
      <c r="C46" s="6">
        <f>'Ceny PL'!C46/'Ceny PL'!C45-1</f>
        <v>-2.0865232448716964E-2</v>
      </c>
      <c r="D46" s="6">
        <f>'Ceny PL'!D46/'Ceny PL'!D45-1</f>
        <v>4.1707534491965959E-3</v>
      </c>
      <c r="E46" s="6">
        <f>'Ceny PL'!E46/'Ceny PL'!E45-1</f>
        <v>-8.5560395993465876E-2</v>
      </c>
    </row>
    <row r="47" spans="1:5">
      <c r="A47" s="4" t="s">
        <v>35</v>
      </c>
      <c r="B47" s="6">
        <f>'Ceny PL'!B47/'Ceny PL'!B46-1</f>
        <v>1.7472439276540186E-3</v>
      </c>
      <c r="C47" s="6">
        <f>'Ceny PL'!C47/'Ceny PL'!C46-1</f>
        <v>1.9650808305921474E-2</v>
      </c>
      <c r="D47" s="6">
        <f>'Ceny PL'!D47/'Ceny PL'!D46-1</f>
        <v>1.6171031926508039E-2</v>
      </c>
      <c r="E47" s="6">
        <f>'Ceny PL'!E47/'Ceny PL'!E46-1</f>
        <v>0.1134353431424231</v>
      </c>
    </row>
    <row r="48" spans="1:5">
      <c r="A48" s="4" t="s">
        <v>36</v>
      </c>
      <c r="B48" s="6">
        <f>'Ceny PL'!B48/'Ceny PL'!B47-1</f>
        <v>2.3166939303487233E-4</v>
      </c>
      <c r="C48" s="6">
        <f>'Ceny PL'!C48/'Ceny PL'!C47-1</f>
        <v>1.4277199024595788E-2</v>
      </c>
      <c r="D48" s="6">
        <f>'Ceny PL'!D48/'Ceny PL'!D47-1</f>
        <v>6.238616488913884E-3</v>
      </c>
      <c r="E48" s="6">
        <f>'Ceny PL'!E48/'Ceny PL'!E47-1</f>
        <v>4.8118956601216789E-2</v>
      </c>
    </row>
    <row r="49" spans="1:5">
      <c r="A49" s="4" t="s">
        <v>37</v>
      </c>
      <c r="B49" s="6">
        <f>'Ceny PL'!B49/'Ceny PL'!B48-1</f>
        <v>6.7536420186620205E-4</v>
      </c>
      <c r="C49" s="6">
        <f>'Ceny PL'!C49/'Ceny PL'!C48-1</f>
        <v>5.344768431840774E-2</v>
      </c>
      <c r="D49" s="6">
        <f>'Ceny PL'!D49/'Ceny PL'!D48-1</f>
        <v>-1.1415317463855379E-2</v>
      </c>
      <c r="E49" s="6">
        <f>'Ceny PL'!E49/'Ceny PL'!E48-1</f>
        <v>3.4699749587592921E-2</v>
      </c>
    </row>
    <row r="50" spans="1:5">
      <c r="A50" s="4" t="s">
        <v>38</v>
      </c>
      <c r="B50" s="6">
        <f>'Ceny PL'!B50/'Ceny PL'!B49-1</f>
        <v>8.1626378551935552E-4</v>
      </c>
      <c r="C50" s="6">
        <f>'Ceny PL'!C50/'Ceny PL'!C49-1</f>
        <v>5.7005020631924364E-2</v>
      </c>
      <c r="D50" s="6">
        <f>'Ceny PL'!D50/'Ceny PL'!D49-1</f>
        <v>1.3117136067204216E-2</v>
      </c>
      <c r="E50" s="6">
        <f>'Ceny PL'!E50/'Ceny PL'!E49-1</f>
        <v>8.6814371727512274E-2</v>
      </c>
    </row>
    <row r="51" spans="1:5">
      <c r="A51" s="4" t="s">
        <v>50</v>
      </c>
      <c r="B51" s="6">
        <f>'Ceny PL'!B51/'Ceny PL'!B50-1</f>
        <v>3.4146757517428128E-4</v>
      </c>
      <c r="C51" s="6">
        <f>'Ceny PL'!C51/'Ceny PL'!C50-1</f>
        <v>-4.4532149991531544E-2</v>
      </c>
      <c r="D51" s="6">
        <f>'Ceny PL'!D51/'Ceny PL'!D50-1</f>
        <v>8.0816939746475303E-3</v>
      </c>
      <c r="E51" s="6">
        <f>'Ceny PL'!E51/'Ceny PL'!E50-1</f>
        <v>-8.9012851395908754E-3</v>
      </c>
    </row>
    <row r="52" spans="1:5">
      <c r="A52" s="4" t="s">
        <v>51</v>
      </c>
      <c r="B52" s="6">
        <f>'Ceny PL'!B52/'Ceny PL'!B51-1</f>
        <v>1.4977938525730927E-3</v>
      </c>
      <c r="C52" s="6">
        <f>'Ceny PL'!C52/'Ceny PL'!C51-1</f>
        <v>2.1128786170328206E-2</v>
      </c>
      <c r="D52" s="6">
        <f>'Ceny PL'!D52/'Ceny PL'!D51-1</f>
        <v>9.3930910771060638E-3</v>
      </c>
      <c r="E52" s="6">
        <f>'Ceny PL'!E52/'Ceny PL'!E51-1</f>
        <v>6.3310092730689327E-2</v>
      </c>
    </row>
    <row r="53" spans="1:5">
      <c r="A53" s="4" t="s">
        <v>52</v>
      </c>
      <c r="B53" s="6">
        <f>'Ceny PL'!B53/'Ceny PL'!B52-1</f>
        <v>1.0163093208648277E-4</v>
      </c>
      <c r="C53" s="6">
        <f>'Ceny PL'!C53/'Ceny PL'!C52-1</f>
        <v>-1.6005071739448207E-2</v>
      </c>
      <c r="D53" s="6">
        <f>'Ceny PL'!D53/'Ceny PL'!D52-1</f>
        <v>9.1943625718458044E-3</v>
      </c>
      <c r="E53" s="6">
        <f>'Ceny PL'!E53/'Ceny PL'!E52-1</f>
        <v>-2.0459854307769532E-2</v>
      </c>
    </row>
    <row r="54" spans="1:5">
      <c r="A54" s="4" t="s">
        <v>53</v>
      </c>
      <c r="B54" s="6">
        <f>'Ceny PL'!B54/'Ceny PL'!B53-1</f>
        <v>9.2201296391758447E-5</v>
      </c>
      <c r="C54" s="6">
        <f>'Ceny PL'!C54/'Ceny PL'!C53-1</f>
        <v>-1.5754897257549194E-2</v>
      </c>
      <c r="D54" s="6">
        <f>'Ceny PL'!D54/'Ceny PL'!D53-1</f>
        <v>-1.1566499585101697E-3</v>
      </c>
      <c r="E54" s="6">
        <f>'Ceny PL'!E54/'Ceny PL'!E53-1</f>
        <v>6.2151313488774562E-2</v>
      </c>
    </row>
    <row r="55" spans="1:5">
      <c r="A55" s="4" t="s">
        <v>27</v>
      </c>
      <c r="B55" s="6">
        <f>'Ceny PL'!B55/'Ceny PL'!B54-1</f>
        <v>2.14782228628696E-4</v>
      </c>
      <c r="C55" s="6">
        <f>'Ceny PL'!C55/'Ceny PL'!C54-1</f>
        <v>2.3130845488745999E-2</v>
      </c>
      <c r="D55" s="6">
        <f>'Ceny PL'!D55/'Ceny PL'!D54-1</f>
        <v>3.2602670840016224E-3</v>
      </c>
      <c r="E55" s="6">
        <f>'Ceny PL'!E55/'Ceny PL'!E54-1</f>
        <v>-1.5486280227799298E-2</v>
      </c>
    </row>
    <row r="56" spans="1:5">
      <c r="A56" s="4"/>
      <c r="B56" s="6"/>
      <c r="C56" s="6"/>
      <c r="D56" s="6"/>
      <c r="E56" s="6"/>
    </row>
    <row r="57" spans="1:5">
      <c r="A57" s="4" t="s">
        <v>123</v>
      </c>
      <c r="B57" s="6">
        <f>AVERAGE(B30:B55)</f>
        <v>2.0928214148696013E-3</v>
      </c>
      <c r="C57" s="6">
        <f>AVERAGE(C30:C55)</f>
        <v>1.3899246208988756E-2</v>
      </c>
      <c r="D57" s="6">
        <f>AVERAGE(D30:D55)</f>
        <v>1.6115781933896695E-2</v>
      </c>
      <c r="E57" s="6">
        <f>AVERAGE(E30:E55)</f>
        <v>4.1614053530930617E-2</v>
      </c>
    </row>
    <row r="58" spans="1:5">
      <c r="A58" s="4" t="s">
        <v>124</v>
      </c>
      <c r="B58" s="6">
        <f>STDEVPA(B30:B55)</f>
        <v>2.2379505360763871E-3</v>
      </c>
      <c r="C58" s="6">
        <f>STDEVPA(C30:C55)</f>
        <v>3.5483089151606785E-2</v>
      </c>
      <c r="D58" s="6">
        <f>STDEVPA(D30:D55)</f>
        <v>2.2099484158778306E-2</v>
      </c>
      <c r="E58" s="6">
        <f>STDEVPA(E30:E55)</f>
        <v>7.6981073582454762E-2</v>
      </c>
    </row>
    <row r="60" spans="1:5">
      <c r="A60" s="8" t="s">
        <v>167</v>
      </c>
    </row>
    <row r="61" spans="1:5">
      <c r="A61" s="5"/>
      <c r="B61" s="2" t="s">
        <v>1</v>
      </c>
      <c r="C61" s="2" t="s">
        <v>3</v>
      </c>
      <c r="D61" s="2" t="s">
        <v>2</v>
      </c>
      <c r="E61" s="2" t="s">
        <v>4</v>
      </c>
    </row>
    <row r="62" spans="1:5">
      <c r="A62" s="4" t="s">
        <v>68</v>
      </c>
      <c r="B62" s="6">
        <f>'Ceny PL'!B60/'Ceny PL'!B59-1</f>
        <v>1.7557177859452988E-3</v>
      </c>
      <c r="C62" s="6">
        <f>'Ceny PL'!C60/'Ceny PL'!C59-1</f>
        <v>2.738649019951267E-2</v>
      </c>
      <c r="D62" s="6">
        <f>'Ceny PL'!D60/'Ceny PL'!D59-1</f>
        <v>6.1407097543522138E-3</v>
      </c>
      <c r="E62" s="6">
        <f>'Ceny PL'!E60/'Ceny PL'!E59-1</f>
        <v>1.765997263087149E-2</v>
      </c>
    </row>
    <row r="63" spans="1:5">
      <c r="A63" s="4" t="s">
        <v>55</v>
      </c>
      <c r="B63" s="6">
        <f>'Ceny PL'!B61/'Ceny PL'!B60-1</f>
        <v>2.0792659954953496E-3</v>
      </c>
      <c r="C63" s="6">
        <f>'Ceny PL'!C61/'Ceny PL'!C60-1</f>
        <v>-2.0290995217814412E-2</v>
      </c>
      <c r="D63" s="6">
        <f>'Ceny PL'!D61/'Ceny PL'!D60-1</f>
        <v>1.6429854728257087E-3</v>
      </c>
      <c r="E63" s="6">
        <f>'Ceny PL'!E61/'Ceny PL'!E60-1</f>
        <v>8.9046202057296853E-3</v>
      </c>
    </row>
    <row r="64" spans="1:5">
      <c r="A64" s="4" t="s">
        <v>56</v>
      </c>
      <c r="B64" s="6">
        <f>'Ceny PL'!B62/'Ceny PL'!B61-1</f>
        <v>2.1324966258107203E-3</v>
      </c>
      <c r="C64" s="6">
        <f>'Ceny PL'!C62/'Ceny PL'!C61-1</f>
        <v>1.2920074694399375E-2</v>
      </c>
      <c r="D64" s="6">
        <f>'Ceny PL'!D62/'Ceny PL'!D61-1</f>
        <v>3.2614450861343514E-3</v>
      </c>
      <c r="E64" s="6">
        <f>'Ceny PL'!E62/'Ceny PL'!E61-1</f>
        <v>5.316699796961144E-3</v>
      </c>
    </row>
    <row r="65" spans="1:5">
      <c r="A65" s="4" t="s">
        <v>57</v>
      </c>
      <c r="B65" s="6">
        <f>'Ceny PL'!B63/'Ceny PL'!B62-1</f>
        <v>1.1611073353343659E-3</v>
      </c>
      <c r="C65" s="6">
        <f>'Ceny PL'!C63/'Ceny PL'!C62-1</f>
        <v>4.2681635898845105E-2</v>
      </c>
      <c r="D65" s="6">
        <f>'Ceny PL'!D63/'Ceny PL'!D62-1</f>
        <v>3.3777093571862871E-3</v>
      </c>
      <c r="E65" s="6">
        <f>'Ceny PL'!E63/'Ceny PL'!E62-1</f>
        <v>1.9061385405854558E-2</v>
      </c>
    </row>
    <row r="66" spans="1:5">
      <c r="A66" s="4" t="s">
        <v>58</v>
      </c>
      <c r="B66" s="6">
        <f>'Ceny PL'!B64/'Ceny PL'!B63-1</f>
        <v>2.8423950965796863E-3</v>
      </c>
      <c r="C66" s="6">
        <f>'Ceny PL'!C64/'Ceny PL'!C63-1</f>
        <v>-1.6372056371187105E-2</v>
      </c>
      <c r="D66" s="6">
        <f>'Ceny PL'!D64/'Ceny PL'!D63-1</f>
        <v>5.1033156169011384E-4</v>
      </c>
      <c r="E66" s="6">
        <f>'Ceny PL'!E64/'Ceny PL'!E63-1</f>
        <v>-1.265516373750375E-2</v>
      </c>
    </row>
    <row r="67" spans="1:5">
      <c r="A67" s="4" t="s">
        <v>59</v>
      </c>
      <c r="B67" s="6">
        <f>'Ceny PL'!B65/'Ceny PL'!B64-1</f>
        <v>1.703008531883432E-3</v>
      </c>
      <c r="C67" s="6">
        <f>'Ceny PL'!C65/'Ceny PL'!C64-1</f>
        <v>-5.8444344413677296E-3</v>
      </c>
      <c r="D67" s="6">
        <f>'Ceny PL'!D65/'Ceny PL'!D64-1</f>
        <v>1.6449622126872843E-3</v>
      </c>
      <c r="E67" s="6">
        <f>'Ceny PL'!E65/'Ceny PL'!E64-1</f>
        <v>4.3724141548069806E-2</v>
      </c>
    </row>
    <row r="68" spans="1:5">
      <c r="A68" s="4" t="s">
        <v>60</v>
      </c>
      <c r="B68" s="6">
        <f>'Ceny PL'!B66/'Ceny PL'!B65-1</f>
        <v>1.7553051099377104E-3</v>
      </c>
      <c r="C68" s="6">
        <f>'Ceny PL'!C66/'Ceny PL'!C65-1</f>
        <v>2.3266227094959735E-2</v>
      </c>
      <c r="D68" s="6">
        <f>'Ceny PL'!D66/'Ceny PL'!D65-1</f>
        <v>3.6653367413825855E-3</v>
      </c>
      <c r="E68" s="6">
        <f>'Ceny PL'!E66/'Ceny PL'!E65-1</f>
        <v>7.7749706291113663E-2</v>
      </c>
    </row>
    <row r="69" spans="1:5">
      <c r="A69" s="4" t="s">
        <v>61</v>
      </c>
      <c r="B69" s="6">
        <f>'Ceny PL'!B67/'Ceny PL'!B66-1</f>
        <v>7.9507796553501819E-4</v>
      </c>
      <c r="C69" s="6">
        <f>'Ceny PL'!C67/'Ceny PL'!C66-1</f>
        <v>3.3145861896317852E-2</v>
      </c>
      <c r="D69" s="6">
        <f>'Ceny PL'!D67/'Ceny PL'!D66-1</f>
        <v>2.7012278009450608E-3</v>
      </c>
      <c r="E69" s="6">
        <f>'Ceny PL'!E67/'Ceny PL'!E66-1</f>
        <v>1.9625695979045954E-2</v>
      </c>
    </row>
    <row r="70" spans="1:5">
      <c r="A70" s="4" t="s">
        <v>62</v>
      </c>
      <c r="B70" s="6">
        <f>'Ceny PL'!B68/'Ceny PL'!B67-1</f>
        <v>5.2022261303186212E-4</v>
      </c>
      <c r="C70" s="6">
        <f>'Ceny PL'!C68/'Ceny PL'!C67-1</f>
        <v>2.8601838079218567E-3</v>
      </c>
      <c r="D70" s="6">
        <f>'Ceny PL'!D68/'Ceny PL'!D67-1</f>
        <v>-1.8545018016197234E-3</v>
      </c>
      <c r="E70" s="6">
        <f>'Ceny PL'!E68/'Ceny PL'!E67-1</f>
        <v>6.3300898693707808E-4</v>
      </c>
    </row>
    <row r="71" spans="1:5">
      <c r="A71" s="4" t="s">
        <v>63</v>
      </c>
      <c r="B71" s="6">
        <f>'Ceny PL'!B69/'Ceny PL'!B68-1</f>
        <v>5.8067100575032171E-4</v>
      </c>
      <c r="C71" s="6">
        <f>'Ceny PL'!C69/'Ceny PL'!C68-1</f>
        <v>-4.434149139721999E-2</v>
      </c>
      <c r="D71" s="6">
        <f>'Ceny PL'!D69/'Ceny PL'!D68-1</f>
        <v>-7.4403647810903362E-3</v>
      </c>
      <c r="E71" s="6">
        <f>'Ceny PL'!E69/'Ceny PL'!E68-1</f>
        <v>-9.8712807967490379E-3</v>
      </c>
    </row>
    <row r="72" spans="1:5">
      <c r="A72" s="4" t="s">
        <v>64</v>
      </c>
      <c r="B72" s="6">
        <f>'Ceny PL'!B70/'Ceny PL'!B69-1</f>
        <v>2.2038643848665274E-4</v>
      </c>
      <c r="C72" s="6">
        <f>'Ceny PL'!C70/'Ceny PL'!C69-1</f>
        <v>-2.5081212050917845E-2</v>
      </c>
      <c r="D72" s="6">
        <f>'Ceny PL'!D70/'Ceny PL'!D69-1</f>
        <v>-6.0917527054641374E-3</v>
      </c>
      <c r="E72" s="6">
        <f>'Ceny PL'!E70/'Ceny PL'!E69-1</f>
        <v>2.0548323244951261E-2</v>
      </c>
    </row>
    <row r="73" spans="1:5">
      <c r="A73" s="4" t="s">
        <v>19</v>
      </c>
      <c r="B73" s="6">
        <f>'Ceny PL'!B72/'Ceny PL'!B71-1</f>
        <v>5.7026606208965269E-4</v>
      </c>
      <c r="C73" s="6">
        <f>'Ceny PL'!C72/'Ceny PL'!C71-1</f>
        <v>-2.8350463095279332E-2</v>
      </c>
      <c r="D73" s="6">
        <f>'Ceny PL'!D72/'Ceny PL'!D71-1</f>
        <v>-5.7056834871256346E-3</v>
      </c>
      <c r="E73" s="6">
        <f>'Ceny PL'!E72/'Ceny PL'!E71-1</f>
        <v>-5.6212657208020933E-2</v>
      </c>
    </row>
    <row r="74" spans="1:5">
      <c r="A74" s="4" t="s">
        <v>20</v>
      </c>
      <c r="B74" s="6">
        <f>'Ceny PL'!B73/'Ceny PL'!B72-1</f>
        <v>6.9013124731176489E-5</v>
      </c>
      <c r="C74" s="6">
        <f>'Ceny PL'!C73/'Ceny PL'!C72-1</f>
        <v>-1.1513577170062739E-2</v>
      </c>
      <c r="D74" s="6">
        <f>'Ceny PL'!D73/'Ceny PL'!D72-1</f>
        <v>-1.3603477356087801E-3</v>
      </c>
      <c r="E74" s="6">
        <f>'Ceny PL'!E73/'Ceny PL'!E72-1</f>
        <v>-1.3919992854754426E-2</v>
      </c>
    </row>
    <row r="75" spans="1:5">
      <c r="A75" s="4" t="s">
        <v>69</v>
      </c>
      <c r="B75" s="6">
        <f>'Ceny PL'!B74/'Ceny PL'!B73-1</f>
        <v>6.2967052385021205E-4</v>
      </c>
      <c r="C75" s="6">
        <f>'Ceny PL'!C74/'Ceny PL'!C73-1</f>
        <v>-0.10707692141122938</v>
      </c>
      <c r="D75" s="6">
        <f>'Ceny PL'!D74/'Ceny PL'!D73-1</f>
        <v>-2.4571164166210746E-2</v>
      </c>
      <c r="E75" s="6">
        <f>'Ceny PL'!E74/'Ceny PL'!E73-1</f>
        <v>-0.16871540312053945</v>
      </c>
    </row>
    <row r="76" spans="1:5">
      <c r="A76" s="4" t="s">
        <v>21</v>
      </c>
      <c r="B76" s="6">
        <f>'Ceny PL'!B75/'Ceny PL'!B74-1</f>
        <v>-4.8211859816582603E-4</v>
      </c>
      <c r="C76" s="6">
        <f>'Ceny PL'!C75/'Ceny PL'!C74-1</f>
        <v>-9.6112969482297084E-3</v>
      </c>
      <c r="D76" s="6">
        <f>'Ceny PL'!D75/'Ceny PL'!D74-1</f>
        <v>-5.0016909847636959E-2</v>
      </c>
      <c r="E76" s="6">
        <f>'Ceny PL'!E75/'Ceny PL'!E74-1</f>
        <v>-7.6001100338347505E-2</v>
      </c>
    </row>
    <row r="77" spans="1:5">
      <c r="A77" s="4" t="s">
        <v>22</v>
      </c>
      <c r="B77" s="6">
        <f>'Ceny PL'!B76/'Ceny PL'!B75-1</f>
        <v>2.0514786053924539E-3</v>
      </c>
      <c r="C77" s="6">
        <f>'Ceny PL'!C76/'Ceny PL'!C75-1</f>
        <v>8.740930465686092E-2</v>
      </c>
      <c r="D77" s="6">
        <f>'Ceny PL'!D76/'Ceny PL'!D75-1</f>
        <v>3.5488000738234771E-2</v>
      </c>
      <c r="E77" s="6">
        <f>'Ceny PL'!E76/'Ceny PL'!E75-1</f>
        <v>0.17332214213983232</v>
      </c>
    </row>
    <row r="78" spans="1:5">
      <c r="A78" s="4" t="s">
        <v>70</v>
      </c>
      <c r="B78" s="6">
        <f>'Ceny PL'!B77/'Ceny PL'!B76-1</f>
        <v>-7.6303572042618617E-3</v>
      </c>
      <c r="C78" s="6">
        <f>'Ceny PL'!C77/'Ceny PL'!C76-1</f>
        <v>-2.228379159520999E-2</v>
      </c>
      <c r="D78" s="6">
        <f>'Ceny PL'!D77/'Ceny PL'!D76-1</f>
        <v>-2.2098624103146336E-2</v>
      </c>
      <c r="E78" s="6">
        <f>'Ceny PL'!E77/'Ceny PL'!E76-1</f>
        <v>-3.5309445819326268E-2</v>
      </c>
    </row>
    <row r="79" spans="1:5">
      <c r="A79" s="4" t="s">
        <v>71</v>
      </c>
      <c r="B79" s="6">
        <f>'Ceny PL'!B78/'Ceny PL'!B77-1</f>
        <v>1.8613686388739836E-3</v>
      </c>
      <c r="C79" s="6">
        <f>'Ceny PL'!C78/'Ceny PL'!C77-1</f>
        <v>4.9719366082215277E-2</v>
      </c>
      <c r="D79" s="6">
        <f>'Ceny PL'!D78/'Ceny PL'!D77-1</f>
        <v>-2.5503727099683848E-3</v>
      </c>
      <c r="E79" s="6">
        <f>'Ceny PL'!E78/'Ceny PL'!E77-1</f>
        <v>2.0389992457938488E-2</v>
      </c>
    </row>
    <row r="80" spans="1:5">
      <c r="A80" s="4" t="s">
        <v>72</v>
      </c>
      <c r="B80" s="6">
        <f>'Ceny PL'!B79/'Ceny PL'!B78-1</f>
        <v>3.4978186167280434E-3</v>
      </c>
      <c r="C80" s="6">
        <f>'Ceny PL'!C79/'Ceny PL'!C78-1</f>
        <v>3.5252877312248243E-2</v>
      </c>
      <c r="D80" s="6">
        <f>'Ceny PL'!D79/'Ceny PL'!D78-1</f>
        <v>2.5278527731910749E-2</v>
      </c>
      <c r="E80" s="6">
        <f>'Ceny PL'!E79/'Ceny PL'!E78-1</f>
        <v>0.13286090990297317</v>
      </c>
    </row>
    <row r="81" spans="1:5">
      <c r="A81" s="4" t="s">
        <v>73</v>
      </c>
      <c r="B81" s="6">
        <f>'Ceny PL'!B80/'Ceny PL'!B79-1</f>
        <v>1.7612091672465358E-3</v>
      </c>
      <c r="C81" s="6">
        <f>'Ceny PL'!C80/'Ceny PL'!C79-1</f>
        <v>2.4651373656457976E-2</v>
      </c>
      <c r="D81" s="6">
        <f>'Ceny PL'!D80/'Ceny PL'!D79-1</f>
        <v>2.9690053284611384E-2</v>
      </c>
      <c r="E81" s="6">
        <f>'Ceny PL'!E80/'Ceny PL'!E79-1</f>
        <v>3.2886626264219787E-2</v>
      </c>
    </row>
    <row r="82" spans="1:5">
      <c r="A82" s="4" t="s">
        <v>74</v>
      </c>
      <c r="B82" s="6">
        <f>'Ceny PL'!B81/'Ceny PL'!B80-1</f>
        <v>2.2682440109353941E-3</v>
      </c>
      <c r="C82" s="6">
        <f>'Ceny PL'!C81/'Ceny PL'!C80-1</f>
        <v>5.7285444027772581E-3</v>
      </c>
      <c r="D82" s="6">
        <f>'Ceny PL'!D81/'Ceny PL'!D80-1</f>
        <v>6.537005404292362E-3</v>
      </c>
      <c r="E82" s="6">
        <f>'Ceny PL'!E81/'Ceny PL'!E80-1</f>
        <v>-1.3713290858654581E-3</v>
      </c>
    </row>
    <row r="83" spans="1:5">
      <c r="A83" s="4" t="s">
        <v>75</v>
      </c>
      <c r="B83" s="6">
        <f>'Ceny PL'!B82/'Ceny PL'!B81-1</f>
        <v>8.3762985330815276E-4</v>
      </c>
      <c r="C83" s="6">
        <f>'Ceny PL'!C82/'Ceny PL'!C81-1</f>
        <v>-6.5088231775933814E-4</v>
      </c>
      <c r="D83" s="6">
        <f>'Ceny PL'!D82/'Ceny PL'!D81-1</f>
        <v>3.1334397118054635E-3</v>
      </c>
      <c r="E83" s="6">
        <f>'Ceny PL'!E82/'Ceny PL'!E81-1</f>
        <v>-2.6453897747403143E-2</v>
      </c>
    </row>
    <row r="84" spans="1:5">
      <c r="A84" s="4" t="s">
        <v>76</v>
      </c>
      <c r="B84" s="6">
        <f>'Ceny PL'!B83/'Ceny PL'!B82-1</f>
        <v>5.6440330356277713E-4</v>
      </c>
      <c r="C84" s="6">
        <f>'Ceny PL'!C83/'Ceny PL'!C82-1</f>
        <v>-1.7147976027714007E-2</v>
      </c>
      <c r="D84" s="6">
        <f>'Ceny PL'!D83/'Ceny PL'!D82-1</f>
        <v>-1.8563564602314786E-2</v>
      </c>
      <c r="E84" s="6">
        <f>'Ceny PL'!E83/'Ceny PL'!E82-1</f>
        <v>-8.6145110154909665E-2</v>
      </c>
    </row>
    <row r="85" spans="1:5">
      <c r="A85" s="4" t="s">
        <v>77</v>
      </c>
      <c r="B85" s="6">
        <f>'Ceny PL'!B84/'Ceny PL'!B83-1</f>
        <v>2.162657834194226E-3</v>
      </c>
      <c r="C85" s="6">
        <f>'Ceny PL'!C84/'Ceny PL'!C83-1</f>
        <v>2.1582190820430336E-2</v>
      </c>
      <c r="D85" s="6">
        <f>'Ceny PL'!D84/'Ceny PL'!D83-1</f>
        <v>1.1675861137159904E-2</v>
      </c>
      <c r="E85" s="6">
        <f>'Ceny PL'!E84/'Ceny PL'!E83-1</f>
        <v>3.781321449931907E-2</v>
      </c>
    </row>
    <row r="86" spans="1:5">
      <c r="A86" s="4" t="s">
        <v>78</v>
      </c>
      <c r="B86" s="6">
        <f>'Ceny PL'!B85/'Ceny PL'!B84-1</f>
        <v>1.0498953049811188E-3</v>
      </c>
      <c r="C86" s="6">
        <f>'Ceny PL'!C85/'Ceny PL'!C84-1</f>
        <v>3.3840791697244299E-2</v>
      </c>
      <c r="D86" s="6">
        <f>'Ceny PL'!D85/'Ceny PL'!D84-1</f>
        <v>1.5016718648083849E-2</v>
      </c>
      <c r="E86" s="6">
        <f>'Ceny PL'!E85/'Ceny PL'!E84-1</f>
        <v>1.5983791228981303E-2</v>
      </c>
    </row>
    <row r="87" spans="1:5">
      <c r="A87" s="4" t="s">
        <v>79</v>
      </c>
      <c r="B87" s="6">
        <f>'Ceny PL'!B86/'Ceny PL'!B85-1</f>
        <v>4.832662186593506E-4</v>
      </c>
      <c r="C87" s="6">
        <f>'Ceny PL'!C86/'Ceny PL'!C85-1</f>
        <v>-2.0856726562669237E-2</v>
      </c>
      <c r="D87" s="6">
        <f>'Ceny PL'!D86/'Ceny PL'!D85-1</f>
        <v>1.0873736338046447E-2</v>
      </c>
      <c r="E87" s="6">
        <f>'Ceny PL'!E86/'Ceny PL'!E85-1</f>
        <v>3.5751816738247566E-2</v>
      </c>
    </row>
    <row r="88" spans="1:5">
      <c r="A88" s="4" t="s">
        <v>80</v>
      </c>
      <c r="B88" s="6">
        <f>'Ceny PL'!B87/'Ceny PL'!B86-1</f>
        <v>3.4731705137525104E-4</v>
      </c>
      <c r="C88" s="6">
        <f>'Ceny PL'!C87/'Ceny PL'!C86-1</f>
        <v>1.9339624238572162E-2</v>
      </c>
      <c r="D88" s="6">
        <f>'Ceny PL'!D87/'Ceny PL'!D86-1</f>
        <v>7.6093857938548393E-3</v>
      </c>
      <c r="E88" s="6">
        <f>'Ceny PL'!E87/'Ceny PL'!E86-1</f>
        <v>-5.4686420913618861E-4</v>
      </c>
    </row>
    <row r="89" spans="1:5">
      <c r="A89" s="4" t="s">
        <v>81</v>
      </c>
      <c r="B89" s="6">
        <f>'Ceny PL'!B88/'Ceny PL'!B87-1</f>
        <v>1.8851289188559495E-3</v>
      </c>
      <c r="C89" s="6">
        <f>'Ceny PL'!C88/'Ceny PL'!C87-1</f>
        <v>-1.4774238931177575E-2</v>
      </c>
      <c r="D89" s="6">
        <f>'Ceny PL'!D88/'Ceny PL'!D87-1</f>
        <v>1.0197242957811659E-2</v>
      </c>
      <c r="E89" s="6">
        <f>'Ceny PL'!E88/'Ceny PL'!E87-1</f>
        <v>-5.806061442065702E-2</v>
      </c>
    </row>
    <row r="90" spans="1:5">
      <c r="A90" s="4" t="s">
        <v>82</v>
      </c>
      <c r="B90" s="6">
        <f>'Ceny PL'!B89/'Ceny PL'!B88-1</f>
        <v>5.4529087431043344E-4</v>
      </c>
      <c r="C90" s="6">
        <f>'Ceny PL'!C89/'Ceny PL'!C88-1</f>
        <v>1.882995773034124E-2</v>
      </c>
      <c r="D90" s="6">
        <f>'Ceny PL'!D89/'Ceny PL'!D88-1</f>
        <v>5.5147268148516559E-3</v>
      </c>
      <c r="E90" s="6">
        <f>'Ceny PL'!E89/'Ceny PL'!E88-1</f>
        <v>6.5531590201325596E-2</v>
      </c>
    </row>
    <row r="91" spans="1:5">
      <c r="A91" s="4" t="s">
        <v>83</v>
      </c>
      <c r="B91" s="6">
        <f>'Ceny PL'!B90/'Ceny PL'!B89-1</f>
        <v>-7.0241743133325762E-4</v>
      </c>
      <c r="C91" s="6">
        <f>'Ceny PL'!C90/'Ceny PL'!C89-1</f>
        <v>-1.4750802905374449E-3</v>
      </c>
      <c r="D91" s="6">
        <f>'Ceny PL'!D90/'Ceny PL'!D89-1</f>
        <v>1.0428274709731955E-2</v>
      </c>
      <c r="E91" s="6">
        <f>'Ceny PL'!E90/'Ceny PL'!E89-1</f>
        <v>7.4841316196765373E-3</v>
      </c>
    </row>
    <row r="92" spans="1:5">
      <c r="A92" s="4" t="s">
        <v>84</v>
      </c>
      <c r="B92" s="6">
        <f>'Ceny PL'!B91/'Ceny PL'!B90-1</f>
        <v>3.2477933986907459E-4</v>
      </c>
      <c r="C92" s="6">
        <f>'Ceny PL'!C91/'Ceny PL'!C90-1</f>
        <v>4.1455071828075729E-2</v>
      </c>
      <c r="D92" s="6">
        <f>'Ceny PL'!D91/'Ceny PL'!D90-1</f>
        <v>9.2380253262975831E-3</v>
      </c>
      <c r="E92" s="6">
        <f>'Ceny PL'!E91/'Ceny PL'!E90-1</f>
        <v>8.2596789171406559E-2</v>
      </c>
    </row>
    <row r="93" spans="1:5">
      <c r="A93" s="4" t="s">
        <v>85</v>
      </c>
      <c r="B93" s="6">
        <f>'Ceny PL'!B92/'Ceny PL'!B91-1</f>
        <v>1.955302717395746E-4</v>
      </c>
      <c r="C93" s="6">
        <f>'Ceny PL'!C92/'Ceny PL'!C91-1</f>
        <v>2.219174897777676E-2</v>
      </c>
      <c r="D93" s="6">
        <f>'Ceny PL'!D92/'Ceny PL'!D91-1</f>
        <v>-8.1178012125104893E-4</v>
      </c>
      <c r="E93" s="6">
        <f>'Ceny PL'!E92/'Ceny PL'!E91-1</f>
        <v>-9.1870510373956993E-3</v>
      </c>
    </row>
    <row r="94" spans="1:5">
      <c r="A94" s="4" t="s">
        <v>86</v>
      </c>
      <c r="B94" s="6">
        <f>'Ceny PL'!B93/'Ceny PL'!B92-1</f>
        <v>4.3430329889693198E-4</v>
      </c>
      <c r="C94" s="6">
        <f>'Ceny PL'!C93/'Ceny PL'!C92-1</f>
        <v>3.7751359981236465E-2</v>
      </c>
      <c r="D94" s="6">
        <f>'Ceny PL'!D93/'Ceny PL'!D92-1</f>
        <v>-3.4629488087560834E-3</v>
      </c>
      <c r="E94" s="6">
        <f>'Ceny PL'!E93/'Ceny PL'!E92-1</f>
        <v>2.7670543735766273E-2</v>
      </c>
    </row>
    <row r="95" spans="1:5">
      <c r="A95" s="4" t="s">
        <v>87</v>
      </c>
      <c r="B95" s="6">
        <f>'Ceny PL'!B94/'Ceny PL'!B93-1</f>
        <v>3.2279073754359899E-4</v>
      </c>
      <c r="C95" s="6">
        <f>'Ceny PL'!C94/'Ceny PL'!C93-1</f>
        <v>1.1707574726521397E-2</v>
      </c>
      <c r="D95" s="6">
        <f>'Ceny PL'!D94/'Ceny PL'!D93-1</f>
        <v>4.1786455222709851E-3</v>
      </c>
      <c r="E95" s="6">
        <f>'Ceny PL'!E94/'Ceny PL'!E93-1</f>
        <v>1.3241440836813112E-2</v>
      </c>
    </row>
    <row r="96" spans="1:5">
      <c r="A96" s="4" t="s">
        <v>88</v>
      </c>
      <c r="B96" s="6">
        <f>'Ceny PL'!B95/'Ceny PL'!B94-1</f>
        <v>5.8378080656362741E-4</v>
      </c>
      <c r="C96" s="6">
        <f>'Ceny PL'!C95/'Ceny PL'!C94-1</f>
        <v>1.7806837203084847E-2</v>
      </c>
      <c r="D96" s="6">
        <f>'Ceny PL'!D95/'Ceny PL'!D94-1</f>
        <v>-1.9503736460206866E-3</v>
      </c>
      <c r="E96" s="6">
        <f>'Ceny PL'!E95/'Ceny PL'!E94-1</f>
        <v>4.8307817045879275E-2</v>
      </c>
    </row>
    <row r="97" spans="1:5">
      <c r="A97" s="4" t="s">
        <v>89</v>
      </c>
      <c r="B97" s="6">
        <f>'Ceny PL'!B96/'Ceny PL'!B95-1</f>
        <v>-2.8536600676737356E-3</v>
      </c>
      <c r="C97" s="6">
        <f>'Ceny PL'!C96/'Ceny PL'!C95-1</f>
        <v>-2.9228564813755797E-2</v>
      </c>
      <c r="D97" s="6">
        <f>'Ceny PL'!D96/'Ceny PL'!D95-1</f>
        <v>-2.4070439343899075E-2</v>
      </c>
      <c r="E97" s="6">
        <f>'Ceny PL'!E96/'Ceny PL'!E95-1</f>
        <v>-3.2048375833908516E-2</v>
      </c>
    </row>
    <row r="98" spans="1:5">
      <c r="A98" s="4" t="s">
        <v>90</v>
      </c>
      <c r="B98" s="6">
        <f>'Ceny PL'!B97/'Ceny PL'!B96-1</f>
        <v>1.4907410258953036E-3</v>
      </c>
      <c r="C98" s="6">
        <f>'Ceny PL'!C97/'Ceny PL'!C96-1</f>
        <v>2.9703892873537807E-2</v>
      </c>
      <c r="D98" s="6">
        <f>'Ceny PL'!D97/'Ceny PL'!D96-1</f>
        <v>1.342870924267725E-2</v>
      </c>
      <c r="E98" s="6">
        <f>'Ceny PL'!E97/'Ceny PL'!E96-1</f>
        <v>8.1596417615893868E-2</v>
      </c>
    </row>
    <row r="99" spans="1:5">
      <c r="A99" s="4" t="s">
        <v>91</v>
      </c>
      <c r="B99" s="6">
        <f>'Ceny PL'!B98/'Ceny PL'!B97-1</f>
        <v>3.918303183687577E-4</v>
      </c>
      <c r="C99" s="6">
        <f>'Ceny PL'!C98/'Ceny PL'!C97-1</f>
        <v>-2.4518789922868489E-2</v>
      </c>
      <c r="D99" s="6">
        <f>'Ceny PL'!D98/'Ceny PL'!D97-1</f>
        <v>-1.8280152985089559E-3</v>
      </c>
      <c r="E99" s="6">
        <f>'Ceny PL'!E98/'Ceny PL'!E97-1</f>
        <v>-7.0181854529083321E-3</v>
      </c>
    </row>
    <row r="100" spans="1:5">
      <c r="A100" s="4" t="s">
        <v>92</v>
      </c>
      <c r="B100" s="6">
        <f>'Ceny PL'!B99/'Ceny PL'!B98-1</f>
        <v>6.6554538438445832E-4</v>
      </c>
      <c r="C100" s="6">
        <f>'Ceny PL'!C99/'Ceny PL'!C98-1</f>
        <v>3.0507515308467292E-2</v>
      </c>
      <c r="D100" s="6">
        <f>'Ceny PL'!D99/'Ceny PL'!D98-1</f>
        <v>6.375767561832113E-3</v>
      </c>
      <c r="E100" s="6">
        <f>'Ceny PL'!E99/'Ceny PL'!E98-1</f>
        <v>8.9734218685031397E-2</v>
      </c>
    </row>
    <row r="101" spans="1:5">
      <c r="A101" s="4" t="s">
        <v>93</v>
      </c>
      <c r="B101" s="6">
        <f>'Ceny PL'!B100/'Ceny PL'!B99-1</f>
        <v>1.3883205088063288E-3</v>
      </c>
      <c r="C101" s="6">
        <f>'Ceny PL'!C100/'Ceny PL'!C99-1</f>
        <v>2.6003192321596869E-2</v>
      </c>
      <c r="D101" s="6">
        <f>'Ceny PL'!D100/'Ceny PL'!D99-1</f>
        <v>9.5138506126237754E-3</v>
      </c>
      <c r="E101" s="6">
        <f>'Ceny PL'!E100/'Ceny PL'!E99-1</f>
        <v>-2.3600459738779778E-2</v>
      </c>
    </row>
    <row r="102" spans="1:5">
      <c r="A102" s="4" t="s">
        <v>94</v>
      </c>
      <c r="B102" s="6">
        <f>'Ceny PL'!B101/'Ceny PL'!B100-1</f>
        <v>-3.8721168173561082E-4</v>
      </c>
      <c r="C102" s="6">
        <f>'Ceny PL'!C101/'Ceny PL'!C100-1</f>
        <v>7.6254368708752018E-2</v>
      </c>
      <c r="D102" s="6">
        <f>'Ceny PL'!D101/'Ceny PL'!D100-1</f>
        <v>-1.4187566005103847E-3</v>
      </c>
      <c r="E102" s="6">
        <f>'Ceny PL'!E101/'Ceny PL'!E100-1</f>
        <v>1.2782330410457288E-2</v>
      </c>
    </row>
    <row r="103" spans="1:5">
      <c r="A103" s="4" t="s">
        <v>95</v>
      </c>
      <c r="B103" s="6">
        <f>'Ceny PL'!B102/'Ceny PL'!B101-1</f>
        <v>3.1477620467224021E-4</v>
      </c>
      <c r="C103" s="6">
        <f>'Ceny PL'!C102/'Ceny PL'!C101-1</f>
        <v>1.4304894226037757E-2</v>
      </c>
      <c r="D103" s="6">
        <f>'Ceny PL'!D102/'Ceny PL'!D101-1</f>
        <v>3.3906331223749753E-3</v>
      </c>
      <c r="E103" s="6">
        <f>'Ceny PL'!E102/'Ceny PL'!E101-1</f>
        <v>2.1055174628659357E-2</v>
      </c>
    </row>
    <row r="104" spans="1:5">
      <c r="A104" s="4" t="s">
        <v>96</v>
      </c>
      <c r="B104" s="6">
        <f>'Ceny PL'!B103/'Ceny PL'!B102-1</f>
        <v>5.2803031771242459E-5</v>
      </c>
      <c r="C104" s="6">
        <f>'Ceny PL'!C103/'Ceny PL'!C102-1</f>
        <v>-7.9504014357594244E-3</v>
      </c>
      <c r="D104" s="6">
        <f>'Ceny PL'!D103/'Ceny PL'!D102-1</f>
        <v>-3.7654443435419793E-3</v>
      </c>
      <c r="E104" s="6">
        <f>'Ceny PL'!E103/'Ceny PL'!E102-1</f>
        <v>-9.8491124063085911E-3</v>
      </c>
    </row>
    <row r="105" spans="1:5">
      <c r="A105" s="4" t="s">
        <v>97</v>
      </c>
      <c r="B105" s="6">
        <f>'Ceny PL'!B104/'Ceny PL'!B103-1</f>
        <v>9.802640780900429E-4</v>
      </c>
      <c r="C105" s="6">
        <f>'Ceny PL'!C104/'Ceny PL'!C103-1</f>
        <v>2.6357259005862499E-2</v>
      </c>
      <c r="D105" s="6">
        <f>'Ceny PL'!D104/'Ceny PL'!D103-1</f>
        <v>6.2592994867987084E-3</v>
      </c>
      <c r="E105" s="6">
        <f>'Ceny PL'!E104/'Ceny PL'!E103-1</f>
        <v>4.7624815887765237E-2</v>
      </c>
    </row>
    <row r="106" spans="1:5">
      <c r="A106" s="4" t="s">
        <v>98</v>
      </c>
      <c r="B106" s="6">
        <f>'Ceny PL'!B105/'Ceny PL'!B104-1</f>
        <v>-1.2094134980400462E-4</v>
      </c>
      <c r="C106" s="6">
        <f>'Ceny PL'!C105/'Ceny PL'!C104-1</f>
        <v>-1.1025291648980917E-2</v>
      </c>
      <c r="D106" s="6">
        <f>'Ceny PL'!D105/'Ceny PL'!D104-1</f>
        <v>-1.8395346852033145E-2</v>
      </c>
      <c r="E106" s="6">
        <f>'Ceny PL'!E105/'Ceny PL'!E104-1</f>
        <v>-2.4464359495671717E-2</v>
      </c>
    </row>
    <row r="107" spans="1:5">
      <c r="A107" s="4" t="s">
        <v>99</v>
      </c>
      <c r="B107" s="6">
        <f>'Ceny PL'!B106/'Ceny PL'!B105-1</f>
        <v>1.2637104847410541E-3</v>
      </c>
      <c r="C107" s="6">
        <f>'Ceny PL'!C106/'Ceny PL'!C105-1</f>
        <v>-7.2310354297926427E-3</v>
      </c>
      <c r="D107" s="6">
        <f>'Ceny PL'!D106/'Ceny PL'!D105-1</f>
        <v>-9.7874138351224937E-3</v>
      </c>
      <c r="E107" s="6">
        <f>'Ceny PL'!E106/'Ceny PL'!E105-1</f>
        <v>-1.268903960085499E-3</v>
      </c>
    </row>
    <row r="108" spans="1:5">
      <c r="A108" s="4" t="s">
        <v>100</v>
      </c>
      <c r="B108" s="6">
        <f>'Ceny PL'!B107/'Ceny PL'!B106-1</f>
        <v>1.0262761001569309E-3</v>
      </c>
      <c r="C108" s="6">
        <f>'Ceny PL'!C107/'Ceny PL'!C106-1</f>
        <v>3.7942178841324781E-2</v>
      </c>
      <c r="D108" s="6">
        <f>'Ceny PL'!D107/'Ceny PL'!D106-1</f>
        <v>2.8132849355924083E-2</v>
      </c>
      <c r="E108" s="6">
        <f>'Ceny PL'!E107/'Ceny PL'!E106-1</f>
        <v>3.284589529735249E-2</v>
      </c>
    </row>
    <row r="109" spans="1:5">
      <c r="A109" s="4" t="s">
        <v>101</v>
      </c>
      <c r="B109" s="6">
        <f>'Ceny PL'!B108/'Ceny PL'!B107-1</f>
        <v>3.9898577003172342E-4</v>
      </c>
      <c r="C109" s="6">
        <f>'Ceny PL'!C108/'Ceny PL'!C107-1</f>
        <v>1.4756375460071025E-2</v>
      </c>
      <c r="D109" s="6">
        <f>'Ceny PL'!D108/'Ceny PL'!D107-1</f>
        <v>9.6383168355620441E-3</v>
      </c>
      <c r="E109" s="6">
        <f>'Ceny PL'!E108/'Ceny PL'!E107-1</f>
        <v>5.8714650602240459E-2</v>
      </c>
    </row>
    <row r="110" spans="1:5">
      <c r="A110" s="4" t="s">
        <v>102</v>
      </c>
      <c r="B110" s="6">
        <f>'Ceny PL'!B109/'Ceny PL'!B108-1</f>
        <v>6.604892581967281E-4</v>
      </c>
      <c r="C110" s="6">
        <f>'Ceny PL'!C109/'Ceny PL'!C108-1</f>
        <v>1.114576364261155E-2</v>
      </c>
      <c r="D110" s="6">
        <f>'Ceny PL'!D109/'Ceny PL'!D108-1</f>
        <v>-1.4674976331977341E-2</v>
      </c>
      <c r="E110" s="6">
        <f>'Ceny PL'!E109/'Ceny PL'!E108-1</f>
        <v>-3.4760751549128943E-2</v>
      </c>
    </row>
    <row r="111" spans="1:5">
      <c r="A111" s="4" t="s">
        <v>103</v>
      </c>
      <c r="B111" s="6">
        <f>'Ceny PL'!B110/'Ceny PL'!B109-1</f>
        <v>6.0715003403566392E-4</v>
      </c>
      <c r="C111" s="6">
        <f>'Ceny PL'!C110/'Ceny PL'!C109-1</f>
        <v>2.9171476219301606E-2</v>
      </c>
      <c r="D111" s="6">
        <f>'Ceny PL'!D110/'Ceny PL'!D109-1</f>
        <v>-6.3098005157757875E-3</v>
      </c>
      <c r="E111" s="6">
        <f>'Ceny PL'!E110/'Ceny PL'!E109-1</f>
        <v>6.5103766573758381E-2</v>
      </c>
    </row>
    <row r="112" spans="1:5">
      <c r="A112" s="4" t="s">
        <v>104</v>
      </c>
      <c r="B112" s="6">
        <f>'Ceny PL'!B111/'Ceny PL'!B110-1</f>
        <v>4.0219615753778193E-4</v>
      </c>
      <c r="C112" s="6">
        <f>'Ceny PL'!C111/'Ceny PL'!C110-1</f>
        <v>1.8610447249893802E-3</v>
      </c>
      <c r="D112" s="6">
        <f>'Ceny PL'!D111/'Ceny PL'!D110-1</f>
        <v>-6.1181819709819063E-3</v>
      </c>
      <c r="E112" s="6">
        <f>'Ceny PL'!E111/'Ceny PL'!E110-1</f>
        <v>1.2040253676480983E-2</v>
      </c>
    </row>
    <row r="113" spans="1:5">
      <c r="A113" s="4" t="s">
        <v>105</v>
      </c>
      <c r="B113" s="6">
        <f>'Ceny PL'!B112/'Ceny PL'!B111-1</f>
        <v>-1.4709202067231253E-4</v>
      </c>
      <c r="C113" s="6">
        <f>'Ceny PL'!C112/'Ceny PL'!C111-1</f>
        <v>1.1654557128479404E-2</v>
      </c>
      <c r="D113" s="6">
        <f>'Ceny PL'!D112/'Ceny PL'!D111-1</f>
        <v>-2.299536083651299E-3</v>
      </c>
      <c r="E113" s="6">
        <f>'Ceny PL'!E112/'Ceny PL'!E111-1</f>
        <v>-6.8647690944082518E-3</v>
      </c>
    </row>
    <row r="114" spans="1:5">
      <c r="A114" s="4" t="s">
        <v>106</v>
      </c>
      <c r="B114" s="6">
        <f>'Ceny PL'!B113/'Ceny PL'!B112-1</f>
        <v>-2.582597741764836E-4</v>
      </c>
      <c r="C114" s="6">
        <f>'Ceny PL'!C113/'Ceny PL'!C112-1</f>
        <v>2.8740098008338322E-2</v>
      </c>
      <c r="D114" s="6">
        <f>'Ceny PL'!D113/'Ceny PL'!D112-1</f>
        <v>-1.2522969832042707E-2</v>
      </c>
      <c r="E114" s="6">
        <f>'Ceny PL'!E113/'Ceny PL'!E112-1</f>
        <v>6.2944154848321165E-2</v>
      </c>
    </row>
    <row r="115" spans="1:5">
      <c r="A115" s="4" t="s">
        <v>107</v>
      </c>
      <c r="B115" s="6">
        <f>'Ceny PL'!B114/'Ceny PL'!B113-1</f>
        <v>2.1976573534088217E-5</v>
      </c>
      <c r="C115" s="6">
        <f>'Ceny PL'!C114/'Ceny PL'!C113-1</f>
        <v>2.0723675747031933E-2</v>
      </c>
      <c r="D115" s="6">
        <f>'Ceny PL'!D114/'Ceny PL'!D113-1</f>
        <v>-4.9127401951008398E-2</v>
      </c>
      <c r="E115" s="6">
        <f>'Ceny PL'!E114/'Ceny PL'!E113-1</f>
        <v>3.6504106955546067E-3</v>
      </c>
    </row>
    <row r="116" spans="1:5">
      <c r="A116" s="4" t="s">
        <v>108</v>
      </c>
      <c r="B116" s="6">
        <f>'Ceny PL'!B115/'Ceny PL'!B114-1</f>
        <v>7.6961516259621554E-4</v>
      </c>
      <c r="C116" s="6">
        <f>'Ceny PL'!C115/'Ceny PL'!C114-1</f>
        <v>5.3157357066684119E-2</v>
      </c>
      <c r="D116" s="6">
        <f>'Ceny PL'!D115/'Ceny PL'!D114-1</f>
        <v>-6.8908965632396013E-3</v>
      </c>
      <c r="E116" s="6">
        <f>'Ceny PL'!E115/'Ceny PL'!E114-1</f>
        <v>5.7112462601729419E-3</v>
      </c>
    </row>
    <row r="117" spans="1:5">
      <c r="A117" s="4" t="s">
        <v>109</v>
      </c>
      <c r="B117" s="6">
        <f>'Ceny PL'!B116/'Ceny PL'!B115-1</f>
        <v>3.4678787882080897E-4</v>
      </c>
      <c r="C117" s="6">
        <f>'Ceny PL'!C116/'Ceny PL'!C115-1</f>
        <v>4.2489277942796999E-2</v>
      </c>
      <c r="D117" s="6">
        <f>'Ceny PL'!D116/'Ceny PL'!D115-1</f>
        <v>4.0207201540395587E-2</v>
      </c>
      <c r="E117" s="6">
        <f>'Ceny PL'!E116/'Ceny PL'!E115-1</f>
        <v>7.0172274917986721E-2</v>
      </c>
    </row>
    <row r="118" spans="1:5">
      <c r="A118" s="4" t="s">
        <v>110</v>
      </c>
      <c r="B118" s="6">
        <f>'Ceny PL'!B117/'Ceny PL'!B116-1</f>
        <v>8.837888263624194E-5</v>
      </c>
      <c r="C118" s="6">
        <f>'Ceny PL'!C117/'Ceny PL'!C116-1</f>
        <v>3.6068931486139988E-2</v>
      </c>
      <c r="D118" s="6">
        <f>'Ceny PL'!D117/'Ceny PL'!D116-1</f>
        <v>1.5154352473799149E-2</v>
      </c>
      <c r="E118" s="6">
        <f>'Ceny PL'!E117/'Ceny PL'!E116-1</f>
        <v>9.9699081639137432E-4</v>
      </c>
    </row>
    <row r="119" spans="1:5">
      <c r="A119" s="4" t="s">
        <v>111</v>
      </c>
      <c r="B119" s="6">
        <f>'Ceny PL'!B118/'Ceny PL'!B117-1</f>
        <v>-3.7199718899361134E-4</v>
      </c>
      <c r="C119" s="6">
        <f>'Ceny PL'!C118/'Ceny PL'!C117-1</f>
        <v>-2.8213553694526161E-2</v>
      </c>
      <c r="D119" s="6">
        <f>'Ceny PL'!D118/'Ceny PL'!D117-1</f>
        <v>1.4349617302296336E-2</v>
      </c>
      <c r="E119" s="6">
        <f>'Ceny PL'!E118/'Ceny PL'!E117-1</f>
        <v>-2.2186819504556032E-3</v>
      </c>
    </row>
    <row r="120" spans="1:5">
      <c r="A120" s="4" t="s">
        <v>112</v>
      </c>
      <c r="B120" s="6">
        <f>'Ceny PL'!B119/'Ceny PL'!B118-1</f>
        <v>-2.5701431927849239E-4</v>
      </c>
      <c r="C120" s="6">
        <f>'Ceny PL'!C119/'Ceny PL'!C118-1</f>
        <v>3.2694209536881624E-2</v>
      </c>
      <c r="D120" s="6">
        <f>'Ceny PL'!D119/'Ceny PL'!D118-1</f>
        <v>8.855903792458264E-3</v>
      </c>
      <c r="E120" s="6">
        <f>'Ceny PL'!E119/'Ceny PL'!E118-1</f>
        <v>7.4285676735925676E-2</v>
      </c>
    </row>
    <row r="121" spans="1:5">
      <c r="A121" s="4" t="s">
        <v>113</v>
      </c>
      <c r="B121" s="6">
        <f>'Ceny PL'!B120/'Ceny PL'!B119-1</f>
        <v>-2.0001741031551168E-3</v>
      </c>
      <c r="C121" s="6">
        <f>'Ceny PL'!C120/'Ceny PL'!C119-1</f>
        <v>-4.6624025035340577E-2</v>
      </c>
      <c r="D121" s="6">
        <f>'Ceny PL'!D120/'Ceny PL'!D119-1</f>
        <v>-3.815932005727718E-3</v>
      </c>
      <c r="E121" s="6">
        <f>'Ceny PL'!E120/'Ceny PL'!E119-1</f>
        <v>-1.7041827304004054E-2</v>
      </c>
    </row>
    <row r="122" spans="1:5">
      <c r="A122" s="4" t="s">
        <v>114</v>
      </c>
      <c r="B122" s="6">
        <f>'Ceny PL'!B121/'Ceny PL'!B120-1</f>
        <v>3.7464059993252974E-4</v>
      </c>
      <c r="C122" s="6">
        <f>'Ceny PL'!C121/'Ceny PL'!C120-1</f>
        <v>1.7682201150144738E-2</v>
      </c>
      <c r="D122" s="6">
        <f>'Ceny PL'!D121/'Ceny PL'!D120-1</f>
        <v>5.021178302564433E-3</v>
      </c>
      <c r="E122" s="6">
        <f>'Ceny PL'!E121/'Ceny PL'!E120-1</f>
        <v>1.0697734987910712E-2</v>
      </c>
    </row>
    <row r="123" spans="1:5">
      <c r="A123" s="4" t="s">
        <v>115</v>
      </c>
      <c r="B123" s="6">
        <f>'Ceny PL'!B122/'Ceny PL'!B121-1</f>
        <v>-1.0986039501271749E-3</v>
      </c>
      <c r="C123" s="6">
        <f>'Ceny PL'!C122/'Ceny PL'!C121-1</f>
        <v>-7.2899191921700468E-2</v>
      </c>
      <c r="D123" s="6">
        <f>'Ceny PL'!D122/'Ceny PL'!D121-1</f>
        <v>-8.1474890470941697E-3</v>
      </c>
      <c r="E123" s="6">
        <f>'Ceny PL'!E122/'Ceny PL'!E121-1</f>
        <v>-4.7259705209770964E-2</v>
      </c>
    </row>
    <row r="124" spans="1:5">
      <c r="A124" s="4" t="s">
        <v>116</v>
      </c>
      <c r="B124" s="6">
        <f>'Ceny PL'!B123/'Ceny PL'!B122-1</f>
        <v>-2.5285066890116115E-3</v>
      </c>
      <c r="C124" s="6">
        <f>'Ceny PL'!C123/'Ceny PL'!C122-1</f>
        <v>-4.1966419672124888E-2</v>
      </c>
      <c r="D124" s="6">
        <f>'Ceny PL'!D123/'Ceny PL'!D122-1</f>
        <v>-2.8386773182947911E-3</v>
      </c>
      <c r="E124" s="6">
        <f>'Ceny PL'!E123/'Ceny PL'!E122-1</f>
        <v>-4.4479515415769777E-2</v>
      </c>
    </row>
    <row r="125" spans="1:5">
      <c r="A125" s="4" t="s">
        <v>117</v>
      </c>
      <c r="B125" s="6">
        <f>'Ceny PL'!B124/'Ceny PL'!B123-1</f>
        <v>1.4348092907900956E-3</v>
      </c>
      <c r="C125" s="6">
        <f>'Ceny PL'!C124/'Ceny PL'!C123-1</f>
        <v>8.6062568013356655E-2</v>
      </c>
      <c r="D125" s="6">
        <f>'Ceny PL'!D124/'Ceny PL'!D123-1</f>
        <v>1.9148760877776505E-2</v>
      </c>
      <c r="E125" s="6">
        <f>'Ceny PL'!E124/'Ceny PL'!E123-1</f>
        <v>4.607158061898442E-2</v>
      </c>
    </row>
    <row r="126" spans="1:5">
      <c r="A126" s="4" t="s">
        <v>28</v>
      </c>
      <c r="B126" s="6">
        <f>'Ceny PL'!B125/'Ceny PL'!B124-1</f>
        <v>3.0083815438697314E-4</v>
      </c>
      <c r="C126" s="6">
        <f>'Ceny PL'!C125/'Ceny PL'!C124-1</f>
        <v>3.3778348530203228E-2</v>
      </c>
      <c r="D126" s="6">
        <f>'Ceny PL'!D125/'Ceny PL'!D124-1</f>
        <v>4.7146924806680257E-3</v>
      </c>
      <c r="E126" s="6">
        <f>'Ceny PL'!E125/'Ceny PL'!E124-1</f>
        <v>3.1211365538352798E-3</v>
      </c>
    </row>
    <row r="127" spans="1:5">
      <c r="A127" s="4" t="s">
        <v>23</v>
      </c>
      <c r="B127" s="6">
        <f>'Ceny PL'!B126/'Ceny PL'!B125-1</f>
        <v>8.1808386907966657E-4</v>
      </c>
      <c r="C127" s="6">
        <f>'Ceny PL'!C126/'Ceny PL'!C125-1</f>
        <v>-3.0522824039330487E-2</v>
      </c>
      <c r="D127" s="6">
        <f>'Ceny PL'!D126/'Ceny PL'!D125-1</f>
        <v>-3.7013436950896761E-3</v>
      </c>
      <c r="E127" s="6">
        <f>'Ceny PL'!E126/'Ceny PL'!E125-1</f>
        <v>-1.3604975392721652E-2</v>
      </c>
    </row>
    <row r="128" spans="1:5">
      <c r="A128" s="4" t="s">
        <v>24</v>
      </c>
      <c r="B128" s="6">
        <f>'Ceny PL'!B127/'Ceny PL'!B126-1</f>
        <v>-3.6869482439509937E-3</v>
      </c>
      <c r="C128" s="6">
        <f>'Ceny PL'!C127/'Ceny PL'!C126-1</f>
        <v>-7.3030935821406073E-2</v>
      </c>
      <c r="D128" s="6">
        <f>'Ceny PL'!D127/'Ceny PL'!D126-1</f>
        <v>-7.8113240647966764E-3</v>
      </c>
      <c r="E128" s="6">
        <f>'Ceny PL'!E127/'Ceny PL'!E126-1</f>
        <v>-0.14358676365481526</v>
      </c>
    </row>
    <row r="129" spans="1:9">
      <c r="A129" s="4" t="s">
        <v>25</v>
      </c>
      <c r="B129" s="6">
        <f>'Ceny PL'!B128/'Ceny PL'!B127-1</f>
        <v>1.2551663138116176E-4</v>
      </c>
      <c r="C129" s="6">
        <f>'Ceny PL'!C128/'Ceny PL'!C127-1</f>
        <v>2.1507979762265261E-3</v>
      </c>
      <c r="D129" s="6">
        <f>'Ceny PL'!D128/'Ceny PL'!D127-1</f>
        <v>5.7586786905248211E-3</v>
      </c>
      <c r="E129" s="6">
        <f>'Ceny PL'!E128/'Ceny PL'!E127-1</f>
        <v>-8.2713731739398888E-3</v>
      </c>
    </row>
    <row r="130" spans="1:9">
      <c r="A130" s="4" t="s">
        <v>118</v>
      </c>
      <c r="B130" s="6">
        <f>'Ceny PL'!B129/'Ceny PL'!B128-1</f>
        <v>1.2239821740300805E-3</v>
      </c>
      <c r="C130" s="6">
        <f>'Ceny PL'!C129/'Ceny PL'!C128-1</f>
        <v>1.2343200004099497E-2</v>
      </c>
      <c r="D130" s="6">
        <f>'Ceny PL'!D129/'Ceny PL'!D128-1</f>
        <v>1.1978982449646569E-2</v>
      </c>
      <c r="E130" s="6">
        <f>'Ceny PL'!E129/'Ceny PL'!E128-1</f>
        <v>6.8403113681150929E-2</v>
      </c>
    </row>
    <row r="131" spans="1:9">
      <c r="A131" s="4" t="s">
        <v>119</v>
      </c>
      <c r="B131" s="6">
        <f>'Ceny PL'!B130/'Ceny PL'!B129-1</f>
        <v>-1.2551475601640938E-5</v>
      </c>
      <c r="C131" s="6">
        <f>'Ceny PL'!C130/'Ceny PL'!C129-1</f>
        <v>1.0493235203747897E-3</v>
      </c>
      <c r="D131" s="6">
        <f>'Ceny PL'!D130/'Ceny PL'!D129-1</f>
        <v>9.7276846675260487E-3</v>
      </c>
      <c r="E131" s="6">
        <f>'Ceny PL'!E130/'Ceny PL'!E129-1</f>
        <v>-1.9763651511322644E-2</v>
      </c>
    </row>
    <row r="132" spans="1:9">
      <c r="A132" s="4" t="s">
        <v>120</v>
      </c>
      <c r="B132" s="6">
        <f>'Ceny PL'!B131/'Ceny PL'!B130-1</f>
        <v>1.7505521094740573E-4</v>
      </c>
      <c r="C132" s="6">
        <f>'Ceny PL'!C131/'Ceny PL'!C130-1</f>
        <v>3.3032824565133678E-2</v>
      </c>
      <c r="D132" s="6">
        <f>'Ceny PL'!D131/'Ceny PL'!D130-1</f>
        <v>2.6092113869919942E-3</v>
      </c>
      <c r="E132" s="6">
        <f>'Ceny PL'!E131/'Ceny PL'!E130-1</f>
        <v>5.7323030712212786E-2</v>
      </c>
    </row>
    <row r="134" spans="1:9">
      <c r="A134" s="4" t="s">
        <v>123</v>
      </c>
      <c r="B134" s="6">
        <f>AVERAGE(B62:B132)</f>
        <v>4.3347064442788349E-4</v>
      </c>
      <c r="C134" s="6">
        <f>AVERAGE(C62:C132)</f>
        <v>7.8912711500039694E-3</v>
      </c>
      <c r="D134" s="6">
        <f>AVERAGE(D62:D132)</f>
        <v>1.2967282833675794E-3</v>
      </c>
      <c r="E134" s="6">
        <f>AVERAGE(E62:E132)</f>
        <v>1.0442083274132279E-2</v>
      </c>
    </row>
    <row r="135" spans="1:9">
      <c r="A135" s="4" t="s">
        <v>124</v>
      </c>
      <c r="B135" s="6">
        <f>STDEVPA(B62:B132)</f>
        <v>1.5176250182306129E-3</v>
      </c>
      <c r="C135" s="6">
        <f>STDEVPA(C62:C132)</f>
        <v>3.4393128879853033E-2</v>
      </c>
      <c r="D135" s="6">
        <f>STDEVPA(D62:D132)</f>
        <v>1.4991385876344247E-2</v>
      </c>
      <c r="E135" s="6">
        <f>STDEVPA(E62:E132)</f>
        <v>5.3020874999478308E-2</v>
      </c>
    </row>
    <row r="137" spans="1:9">
      <c r="A137" s="7" t="s">
        <v>125</v>
      </c>
    </row>
    <row r="139" spans="1:9">
      <c r="A139" s="4" t="s">
        <v>123</v>
      </c>
      <c r="B139" s="12">
        <f>AVERAGE(B6:B23,B30:B55,B62:B132)</f>
        <v>4.6951599202035724E-4</v>
      </c>
      <c r="C139" s="12">
        <f>AVERAGE(C6:C23,C30:C55,C62:C132)</f>
        <v>2.9807461201911824E-3</v>
      </c>
      <c r="D139" s="12">
        <f>AVERAGE(D6:D23,D30:D55,D62:D132)</f>
        <v>2.8132552454224182E-3</v>
      </c>
      <c r="E139" s="12">
        <f>AVERAGE(E6:E23,E30:E55,E62:E132)</f>
        <v>9.5297022860514353E-3</v>
      </c>
    </row>
    <row r="140" spans="1:9">
      <c r="A140" s="4" t="s">
        <v>124</v>
      </c>
      <c r="B140" s="12">
        <f>STDEVPA(B62:B132,B30:B55,B6:B23)</f>
        <v>3.3339467023516117E-3</v>
      </c>
      <c r="C140" s="12">
        <f>STDEVPA(C62:C132,C30:C55,C6:C23)</f>
        <v>4.2971972861296746E-2</v>
      </c>
      <c r="D140" s="12">
        <f>STDEVPA(D62:D132,D30:D55,D6:D23)</f>
        <v>2.8473874036191966E-2</v>
      </c>
      <c r="E140" s="12">
        <f>STDEVPA(E62:E132,E30:E55,E6:E23)</f>
        <v>7.7228277615545946E-2</v>
      </c>
    </row>
    <row r="141" spans="1:9">
      <c r="B141" s="12"/>
    </row>
    <row r="143" spans="1:9">
      <c r="B143" s="2" t="s">
        <v>1</v>
      </c>
      <c r="C143" s="2" t="s">
        <v>3</v>
      </c>
      <c r="D143" s="2" t="s">
        <v>2</v>
      </c>
      <c r="E143" s="2" t="s">
        <v>4</v>
      </c>
      <c r="G143" s="13" t="s">
        <v>127</v>
      </c>
    </row>
    <row r="144" spans="1:9">
      <c r="A144" s="4" t="s">
        <v>126</v>
      </c>
      <c r="B144" s="6">
        <f>$G$144*B26+$G$145*B58+$G$146*B135</f>
        <v>2.0207023351464697E-3</v>
      </c>
      <c r="C144" s="6">
        <f>$G$144*C26+$G$145*C58+$G$146*C135</f>
        <v>3.6607158570721825E-2</v>
      </c>
      <c r="D144" s="6">
        <f>$G$144*D26+$G$145*D58+$G$146*D135</f>
        <v>1.9141374805695353E-2</v>
      </c>
      <c r="E144" s="6">
        <f>$G$144*E26+$G$145*E58+$G$146*E135</f>
        <v>6.1660681215083557E-2</v>
      </c>
      <c r="G144" s="14">
        <f>9/120</f>
        <v>7.4999999999999997E-2</v>
      </c>
      <c r="H144" s="15" t="s">
        <v>128</v>
      </c>
      <c r="I144" s="22" t="s">
        <v>159</v>
      </c>
    </row>
    <row r="145" spans="1:9">
      <c r="A145" s="4" t="s">
        <v>131</v>
      </c>
      <c r="B145" s="6">
        <f>$G$144*B25+$G$145*B57+$G$146*B134</f>
        <v>5.1988198891768204E-4</v>
      </c>
      <c r="C145" s="6">
        <f>$G$144*C25+$G$145*C57+$G$146*C134</f>
        <v>5.7886435340097093E-3</v>
      </c>
      <c r="D145" s="6">
        <f>$G$144*D25+$G$145*D57+$G$146*D134</f>
        <v>2.6408580214575695E-3</v>
      </c>
      <c r="E145" s="6">
        <f>$G$144*E25+$G$145*E57+$G$146*E134</f>
        <v>1.1303732811376805E-2</v>
      </c>
      <c r="G145" s="14">
        <f>18/120</f>
        <v>0.15</v>
      </c>
      <c r="H145" s="15" t="s">
        <v>129</v>
      </c>
      <c r="I145" s="22" t="s">
        <v>160</v>
      </c>
    </row>
    <row r="146" spans="1:9">
      <c r="G146" s="14">
        <f>(120-18-9)/120</f>
        <v>0.77500000000000002</v>
      </c>
      <c r="H146" s="15" t="s">
        <v>130</v>
      </c>
      <c r="I146" s="22" t="s">
        <v>161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A3" sqref="A3"/>
    </sheetView>
  </sheetViews>
  <sheetFormatPr defaultRowHeight="14.4"/>
  <cols>
    <col min="1" max="1" width="12.6640625" customWidth="1"/>
    <col min="2" max="5" width="18.6640625" customWidth="1"/>
  </cols>
  <sheetData>
    <row r="1" spans="1:5" ht="17.399999999999999">
      <c r="A1" s="11" t="s">
        <v>132</v>
      </c>
      <c r="B1" s="11"/>
    </row>
    <row r="3" spans="1:5" ht="15.6">
      <c r="A3" s="17" t="s">
        <v>133</v>
      </c>
      <c r="B3" s="22" t="s">
        <v>137</v>
      </c>
      <c r="C3" s="22" t="s">
        <v>138</v>
      </c>
      <c r="D3" s="20" t="s">
        <v>135</v>
      </c>
      <c r="E3" s="23">
        <f>SUMPRODUCT(B6:E6,B7:E7)</f>
        <v>2.0796967099353442E-2</v>
      </c>
    </row>
    <row r="4" spans="1:5">
      <c r="B4" s="2" t="s">
        <v>1</v>
      </c>
      <c r="C4" s="2" t="s">
        <v>2</v>
      </c>
      <c r="D4" s="2" t="s">
        <v>3</v>
      </c>
      <c r="E4" s="2" t="s">
        <v>4</v>
      </c>
    </row>
    <row r="5" spans="1:5">
      <c r="A5" s="16" t="s">
        <v>134</v>
      </c>
      <c r="B5" s="19">
        <v>0.4</v>
      </c>
      <c r="C5" s="19">
        <v>0.4</v>
      </c>
      <c r="D5" s="19">
        <v>0</v>
      </c>
      <c r="E5" s="19">
        <v>0.2</v>
      </c>
    </row>
    <row r="6" spans="1:5">
      <c r="A6" s="16" t="s">
        <v>127</v>
      </c>
      <c r="B6" s="18">
        <v>0.4</v>
      </c>
      <c r="C6" s="18">
        <v>0.4</v>
      </c>
      <c r="D6" s="18">
        <v>0</v>
      </c>
      <c r="E6" s="18">
        <v>0.2</v>
      </c>
    </row>
    <row r="7" spans="1:5">
      <c r="A7" s="16" t="s">
        <v>135</v>
      </c>
      <c r="B7" s="6">
        <v>2.0207023351464697E-3</v>
      </c>
      <c r="C7" s="6">
        <v>1.9141374805695353E-2</v>
      </c>
      <c r="D7" s="6">
        <v>3.6607158570721825E-2</v>
      </c>
      <c r="E7" s="6">
        <v>6.1660681215083557E-2</v>
      </c>
    </row>
    <row r="10" spans="1:5" ht="15.6">
      <c r="A10" s="17" t="s">
        <v>136</v>
      </c>
      <c r="B10" s="22" t="s">
        <v>139</v>
      </c>
      <c r="C10" s="22" t="s">
        <v>140</v>
      </c>
      <c r="D10" s="20" t="s">
        <v>135</v>
      </c>
      <c r="E10" s="23">
        <f>SUMPRODUCT(B13:E13,B14:E14)</f>
        <v>2.6002191099413624E-2</v>
      </c>
    </row>
    <row r="11" spans="1:5">
      <c r="B11" s="2" t="s">
        <v>1</v>
      </c>
      <c r="C11" s="2" t="s">
        <v>2</v>
      </c>
      <c r="D11" s="2" t="s">
        <v>3</v>
      </c>
      <c r="E11" s="2" t="s">
        <v>4</v>
      </c>
    </row>
    <row r="12" spans="1:5">
      <c r="A12" s="16" t="s">
        <v>134</v>
      </c>
      <c r="B12" s="19">
        <v>0.3</v>
      </c>
      <c r="C12" s="19">
        <v>0.3</v>
      </c>
      <c r="D12" s="19">
        <v>0.2</v>
      </c>
      <c r="E12" s="19">
        <v>0.2</v>
      </c>
    </row>
    <row r="13" spans="1:5">
      <c r="A13" s="16" t="s">
        <v>127</v>
      </c>
      <c r="B13" s="18">
        <v>0.3</v>
      </c>
      <c r="C13" s="18">
        <v>0.3</v>
      </c>
      <c r="D13" s="18">
        <v>0.2</v>
      </c>
      <c r="E13" s="18">
        <v>0.2</v>
      </c>
    </row>
    <row r="14" spans="1:5">
      <c r="A14" s="16" t="s">
        <v>135</v>
      </c>
      <c r="B14" s="6">
        <v>2.0207023351464697E-3</v>
      </c>
      <c r="C14" s="6">
        <v>1.9141374805695353E-2</v>
      </c>
      <c r="D14" s="6">
        <v>3.6607158570721825E-2</v>
      </c>
      <c r="E14" s="6">
        <v>6.1660681215083557E-2</v>
      </c>
    </row>
    <row r="17" spans="1:5" ht="15.6">
      <c r="A17" s="17" t="s">
        <v>147</v>
      </c>
      <c r="B17" s="22" t="s">
        <v>141</v>
      </c>
      <c r="C17" s="22" t="s">
        <v>142</v>
      </c>
      <c r="D17" s="20" t="s">
        <v>135</v>
      </c>
      <c r="E17" s="23">
        <f>SUMPRODUCT(B20:E20,B21:E21)</f>
        <v>2.98574792316618E-2</v>
      </c>
    </row>
    <row r="18" spans="1:5">
      <c r="B18" s="2" t="s">
        <v>1</v>
      </c>
      <c r="C18" s="2" t="s">
        <v>2</v>
      </c>
      <c r="D18" s="2" t="s">
        <v>3</v>
      </c>
      <c r="E18" s="2" t="s">
        <v>4</v>
      </c>
    </row>
    <row r="19" spans="1:5">
      <c r="A19" s="16" t="s">
        <v>134</v>
      </c>
      <c r="B19" s="19">
        <v>0.25</v>
      </c>
      <c r="C19" s="19">
        <v>0.25</v>
      </c>
      <c r="D19" s="19">
        <v>0.25</v>
      </c>
      <c r="E19" s="19">
        <v>0.25</v>
      </c>
    </row>
    <row r="20" spans="1:5">
      <c r="A20" s="16" t="s">
        <v>127</v>
      </c>
      <c r="B20" s="24">
        <v>0.25</v>
      </c>
      <c r="C20" s="24">
        <v>0.25</v>
      </c>
      <c r="D20" s="24">
        <v>0.25</v>
      </c>
      <c r="E20" s="24">
        <v>0.25</v>
      </c>
    </row>
    <row r="21" spans="1:5">
      <c r="A21" s="16" t="s">
        <v>135</v>
      </c>
      <c r="B21" s="6">
        <v>2.0207023351464697E-3</v>
      </c>
      <c r="C21" s="6">
        <v>1.9141374805695353E-2</v>
      </c>
      <c r="D21" s="6">
        <v>3.6607158570721825E-2</v>
      </c>
      <c r="E21" s="6">
        <v>6.1660681215083557E-2</v>
      </c>
    </row>
    <row r="24" spans="1:5" ht="15.6">
      <c r="A24" s="17" t="s">
        <v>148</v>
      </c>
      <c r="B24" s="22" t="s">
        <v>143</v>
      </c>
      <c r="C24" s="22" t="s">
        <v>144</v>
      </c>
      <c r="D24" s="20" t="s">
        <v>135</v>
      </c>
      <c r="E24" s="23">
        <f>SUMPRODUCT(B27:E27,B28:E28)</f>
        <v>3.3712767363909976E-2</v>
      </c>
    </row>
    <row r="25" spans="1:5">
      <c r="B25" s="2" t="s">
        <v>1</v>
      </c>
      <c r="C25" s="2" t="s">
        <v>2</v>
      </c>
      <c r="D25" s="2" t="s">
        <v>3</v>
      </c>
      <c r="E25" s="2" t="s">
        <v>4</v>
      </c>
    </row>
    <row r="26" spans="1:5">
      <c r="A26" s="16" t="s">
        <v>134</v>
      </c>
      <c r="B26" s="19">
        <v>0.2</v>
      </c>
      <c r="C26" s="19">
        <v>0.2</v>
      </c>
      <c r="D26" s="19">
        <v>0.3</v>
      </c>
      <c r="E26" s="19">
        <v>0.3</v>
      </c>
    </row>
    <row r="27" spans="1:5">
      <c r="A27" s="16" t="s">
        <v>127</v>
      </c>
      <c r="B27" s="18">
        <v>0.2</v>
      </c>
      <c r="C27" s="18">
        <v>0.2</v>
      </c>
      <c r="D27" s="18">
        <v>0.3</v>
      </c>
      <c r="E27" s="18">
        <v>0.3</v>
      </c>
    </row>
    <row r="28" spans="1:5">
      <c r="A28" s="16" t="s">
        <v>135</v>
      </c>
      <c r="B28" s="6">
        <v>2.0207023351464697E-3</v>
      </c>
      <c r="C28" s="6">
        <v>1.9141374805695353E-2</v>
      </c>
      <c r="D28" s="6">
        <v>3.6607158570721825E-2</v>
      </c>
      <c r="E28" s="6">
        <v>6.1660681215083557E-2</v>
      </c>
    </row>
    <row r="31" spans="1:5" ht="15.6">
      <c r="A31" s="17" t="s">
        <v>149</v>
      </c>
      <c r="B31" s="22" t="s">
        <v>145</v>
      </c>
      <c r="C31" s="22" t="s">
        <v>146</v>
      </c>
      <c r="D31" s="20" t="s">
        <v>135</v>
      </c>
      <c r="E31" s="23">
        <f>SUMPRODUCT(B34:E34,B35:E35)</f>
        <v>3.9711276381351447E-2</v>
      </c>
    </row>
    <row r="32" spans="1:5">
      <c r="B32" s="2" t="s">
        <v>1</v>
      </c>
      <c r="C32" s="2" t="s">
        <v>2</v>
      </c>
      <c r="D32" s="2" t="s">
        <v>3</v>
      </c>
      <c r="E32" s="2" t="s">
        <v>4</v>
      </c>
    </row>
    <row r="33" spans="1:5">
      <c r="A33" s="16" t="s">
        <v>134</v>
      </c>
      <c r="B33" s="19">
        <v>0.2</v>
      </c>
      <c r="C33" s="19">
        <v>0</v>
      </c>
      <c r="D33" s="19">
        <v>0.4</v>
      </c>
      <c r="E33" s="19">
        <v>0.4</v>
      </c>
    </row>
    <row r="34" spans="1:5">
      <c r="A34" s="16" t="s">
        <v>127</v>
      </c>
      <c r="B34" s="18">
        <v>0.2</v>
      </c>
      <c r="C34" s="18">
        <v>0</v>
      </c>
      <c r="D34" s="18">
        <v>0.4</v>
      </c>
      <c r="E34" s="18">
        <v>0.4</v>
      </c>
    </row>
    <row r="35" spans="1:5">
      <c r="A35" s="16" t="s">
        <v>135</v>
      </c>
      <c r="B35" s="6">
        <v>2.0207023351464697E-3</v>
      </c>
      <c r="C35" s="6">
        <v>1.9141374805695353E-2</v>
      </c>
      <c r="D35" s="6">
        <v>3.6607158570721825E-2</v>
      </c>
      <c r="E35" s="6">
        <v>6.1660681215083557E-2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B26" sqref="B26"/>
    </sheetView>
  </sheetViews>
  <sheetFormatPr defaultRowHeight="14.4"/>
  <cols>
    <col min="1" max="1" width="10.44140625" customWidth="1"/>
    <col min="2" max="2" width="12.109375" customWidth="1"/>
  </cols>
  <sheetData>
    <row r="1" spans="1:5" ht="15.6">
      <c r="A1" s="3" t="s">
        <v>150</v>
      </c>
      <c r="B1" s="3"/>
      <c r="C1" s="3"/>
      <c r="D1" s="3"/>
    </row>
    <row r="3" spans="1:5" ht="15.6">
      <c r="A3" s="17" t="s">
        <v>1</v>
      </c>
    </row>
    <row r="4" spans="1:5">
      <c r="B4" s="1" t="s">
        <v>151</v>
      </c>
      <c r="C4" s="25" t="s">
        <v>154</v>
      </c>
      <c r="D4" s="25" t="s">
        <v>158</v>
      </c>
      <c r="E4" s="25" t="s">
        <v>155</v>
      </c>
    </row>
    <row r="5" spans="1:5">
      <c r="A5" t="s">
        <v>128</v>
      </c>
      <c r="B5" s="2" t="s">
        <v>153</v>
      </c>
      <c r="C5" s="21">
        <v>-1.7330796365915711E-3</v>
      </c>
      <c r="D5" s="21">
        <v>6.784671541417155E-3</v>
      </c>
      <c r="E5" s="21" t="s">
        <v>156</v>
      </c>
    </row>
    <row r="6" spans="1:5">
      <c r="A6" t="s">
        <v>129</v>
      </c>
      <c r="B6" s="2" t="s">
        <v>157</v>
      </c>
      <c r="C6" s="21">
        <v>1.8E-3</v>
      </c>
      <c r="D6" s="21" t="s">
        <v>156</v>
      </c>
      <c r="E6" s="21">
        <v>1.24E-3</v>
      </c>
    </row>
    <row r="7" spans="1:5">
      <c r="A7" t="s">
        <v>168</v>
      </c>
      <c r="B7" s="2" t="s">
        <v>157</v>
      </c>
      <c r="C7" s="21">
        <v>5.9999999999999995E-4</v>
      </c>
      <c r="D7" s="21" t="s">
        <v>156</v>
      </c>
      <c r="E7" s="21">
        <v>6.9999999999999999E-4</v>
      </c>
    </row>
    <row r="9" spans="1:5" ht="15.6">
      <c r="A9" s="17" t="s">
        <v>152</v>
      </c>
    </row>
    <row r="10" spans="1:5">
      <c r="B10" s="1" t="s">
        <v>151</v>
      </c>
      <c r="C10" s="25" t="s">
        <v>154</v>
      </c>
      <c r="D10" s="25" t="s">
        <v>158</v>
      </c>
      <c r="E10" s="25" t="s">
        <v>155</v>
      </c>
    </row>
    <row r="11" spans="1:5">
      <c r="A11" t="s">
        <v>128</v>
      </c>
      <c r="B11" s="2" t="s">
        <v>157</v>
      </c>
      <c r="C11" s="21">
        <v>-2.5999999999999999E-3</v>
      </c>
      <c r="D11" s="21" t="s">
        <v>156</v>
      </c>
      <c r="E11" s="21">
        <v>2.8500000000000001E-2</v>
      </c>
    </row>
    <row r="12" spans="1:5">
      <c r="A12" t="s">
        <v>129</v>
      </c>
      <c r="B12" s="2" t="s">
        <v>157</v>
      </c>
      <c r="C12" s="21">
        <v>1.41E-2</v>
      </c>
      <c r="D12" s="21" t="s">
        <v>156</v>
      </c>
      <c r="E12" s="21">
        <v>1.11E-2</v>
      </c>
    </row>
    <row r="13" spans="1:5">
      <c r="A13" t="s">
        <v>168</v>
      </c>
      <c r="B13" s="2" t="s">
        <v>157</v>
      </c>
      <c r="C13" s="21">
        <v>1.8E-3</v>
      </c>
      <c r="D13" s="21" t="s">
        <v>156</v>
      </c>
      <c r="E13" s="21">
        <v>7.7000000000000002E-3</v>
      </c>
    </row>
    <row r="15" spans="1:5" ht="15.6">
      <c r="A15" s="17" t="s">
        <v>3</v>
      </c>
    </row>
    <row r="16" spans="1:5">
      <c r="B16" s="1" t="s">
        <v>151</v>
      </c>
      <c r="C16" s="25" t="s">
        <v>154</v>
      </c>
      <c r="D16" s="25" t="s">
        <v>158</v>
      </c>
      <c r="E16" s="25" t="s">
        <v>155</v>
      </c>
    </row>
    <row r="17" spans="1:5">
      <c r="A17" t="s">
        <v>128</v>
      </c>
      <c r="B17" s="2" t="s">
        <v>153</v>
      </c>
      <c r="C17" s="21">
        <v>-3.2199999999999999E-2</v>
      </c>
      <c r="D17" s="21">
        <v>6.1699999999999998E-2</v>
      </c>
      <c r="E17" s="21" t="s">
        <v>156</v>
      </c>
    </row>
    <row r="18" spans="1:5">
      <c r="A18" t="s">
        <v>129</v>
      </c>
      <c r="B18" s="2" t="s">
        <v>153</v>
      </c>
      <c r="C18" s="21">
        <v>1.3899999999999999E-2</v>
      </c>
      <c r="D18" s="21">
        <v>3.5499999999999997E-2</v>
      </c>
      <c r="E18" s="21" t="s">
        <v>156</v>
      </c>
    </row>
    <row r="19" spans="1:5">
      <c r="A19" t="s">
        <v>168</v>
      </c>
      <c r="B19" s="2" t="s">
        <v>153</v>
      </c>
      <c r="C19" s="21">
        <v>7.9000000000000008E-3</v>
      </c>
      <c r="D19" s="21">
        <v>3.44E-2</v>
      </c>
      <c r="E19" s="21" t="s">
        <v>156</v>
      </c>
    </row>
    <row r="21" spans="1:5" ht="15.6">
      <c r="A21" s="17" t="s">
        <v>4</v>
      </c>
    </row>
    <row r="22" spans="1:5">
      <c r="B22" s="1" t="s">
        <v>151</v>
      </c>
      <c r="C22" s="25" t="s">
        <v>154</v>
      </c>
      <c r="D22" s="25" t="s">
        <v>158</v>
      </c>
      <c r="E22" s="25" t="s">
        <v>155</v>
      </c>
    </row>
    <row r="23" spans="1:5">
      <c r="A23" t="s">
        <v>128</v>
      </c>
      <c r="B23" s="2" t="s">
        <v>153</v>
      </c>
      <c r="C23" s="21">
        <v>-4.0413196742870715E-2</v>
      </c>
      <c r="D23" s="21">
        <v>0.12029789404159547</v>
      </c>
      <c r="E23" s="21" t="s">
        <v>156</v>
      </c>
    </row>
    <row r="24" spans="1:5">
      <c r="A24" t="s">
        <v>129</v>
      </c>
      <c r="B24" s="2" t="s">
        <v>153</v>
      </c>
      <c r="C24" s="21">
        <v>4.1614053530930617E-2</v>
      </c>
      <c r="D24" s="21">
        <v>7.6981073582454762E-2</v>
      </c>
      <c r="E24" s="21" t="s">
        <v>156</v>
      </c>
    </row>
    <row r="25" spans="1:5">
      <c r="A25" t="s">
        <v>168</v>
      </c>
      <c r="B25" s="2" t="s">
        <v>153</v>
      </c>
      <c r="C25" s="21">
        <v>1.04E-2</v>
      </c>
      <c r="D25" s="21">
        <v>5.2999999999999999E-2</v>
      </c>
      <c r="E25" s="21" t="s">
        <v>156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Ceny PL</vt:lpstr>
      <vt:lpstr>Výnosy PF</vt:lpstr>
      <vt:lpstr>Portfolia</vt:lpstr>
      <vt:lpstr>Rozdělení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Sidonia</dc:creator>
  <cp:lastModifiedBy>Zdeňka Hatnianková</cp:lastModifiedBy>
  <dcterms:created xsi:type="dcterms:W3CDTF">2016-06-03T08:42:36Z</dcterms:created>
  <dcterms:modified xsi:type="dcterms:W3CDTF">2016-06-05T21:57:36Z</dcterms:modified>
</cp:coreProperties>
</file>