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damc\Downloads\"/>
    </mc:Choice>
  </mc:AlternateContent>
  <xr:revisionPtr revIDLastSave="0" documentId="13_ncr:1_{48CDD178-7E08-42BD-9B48-A72A8585B0F3}" xr6:coauthVersionLast="47" xr6:coauthVersionMax="47" xr10:uidLastSave="{00000000-0000-0000-0000-000000000000}"/>
  <bookViews>
    <workbookView xWindow="18735" yWindow="0" windowWidth="18735" windowHeight="21600" xr2:uid="{3269D7F7-62AF-4005-BC3A-90E2897BA9A2}"/>
  </bookViews>
  <sheets>
    <sheet name="Simulace 1" sheetId="1" r:id="rId1"/>
    <sheet name="Simulace 2" sheetId="19" r:id="rId2"/>
    <sheet name="Dotace" sheetId="5" r:id="rId3"/>
    <sheet name="Výpočet investice Simulace 1" sheetId="15" r:id="rId4"/>
    <sheet name="Výpočet investice Simulace 2" sheetId="18" r:id="rId5"/>
    <sheet name="Výpočet průměru kWh per kWp" sheetId="3" r:id="rId6"/>
    <sheet name="Data" sheetId="13" r:id="rId7"/>
    <sheet name="Zdroje" sheetId="4" r:id="rId8"/>
  </sheet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5" l="1"/>
  <c r="B12" i="5" s="1" a="1"/>
  <c r="B12" i="5" s="1"/>
  <c r="B27" i="19"/>
  <c r="B21" i="19"/>
  <c r="B32" i="19" s="1"/>
  <c r="B14" i="19"/>
  <c r="C14" i="19" s="1"/>
  <c r="B10" i="19"/>
  <c r="B17" i="19" s="1"/>
  <c r="B24" i="19" s="1" a="1"/>
  <c r="B24" i="19" s="1"/>
  <c r="C24" i="19" s="1"/>
  <c r="AN2" i="19"/>
  <c r="AM2" i="19"/>
  <c r="AL2" i="19"/>
  <c r="AK2" i="19"/>
  <c r="AJ2" i="19"/>
  <c r="AI2" i="19"/>
  <c r="AH2" i="19"/>
  <c r="AG2" i="19"/>
  <c r="AF2" i="19"/>
  <c r="AE2" i="19"/>
  <c r="AD2" i="19"/>
  <c r="AC2" i="19"/>
  <c r="AB2" i="19"/>
  <c r="AA2" i="19"/>
  <c r="Z2" i="19"/>
  <c r="Y2" i="19"/>
  <c r="X2" i="19"/>
  <c r="W2" i="19"/>
  <c r="V2" i="19"/>
  <c r="U2" i="19"/>
  <c r="T2" i="19"/>
  <c r="S2" i="19"/>
  <c r="R2" i="19"/>
  <c r="Q2" i="19"/>
  <c r="P2" i="19"/>
  <c r="O2" i="19"/>
  <c r="N2" i="19"/>
  <c r="M2" i="19"/>
  <c r="L2" i="19"/>
  <c r="AN1" i="19"/>
  <c r="AM1" i="19"/>
  <c r="AL1" i="19"/>
  <c r="AK1" i="19"/>
  <c r="AJ1" i="19"/>
  <c r="AI1" i="19"/>
  <c r="AH1" i="19"/>
  <c r="AG1" i="19"/>
  <c r="AF1" i="19"/>
  <c r="AE1" i="19"/>
  <c r="AD1" i="19"/>
  <c r="AC1" i="19"/>
  <c r="AB1" i="19"/>
  <c r="AA1" i="19"/>
  <c r="Z1" i="19"/>
  <c r="Y1" i="19"/>
  <c r="X1" i="19"/>
  <c r="W1" i="19"/>
  <c r="V1" i="19"/>
  <c r="U1" i="19"/>
  <c r="T1" i="19"/>
  <c r="S1" i="19"/>
  <c r="R1" i="19"/>
  <c r="Q1" i="19"/>
  <c r="P1" i="19"/>
  <c r="O1" i="19"/>
  <c r="N1" i="19"/>
  <c r="M1" i="19"/>
  <c r="L1" i="19"/>
  <c r="D15" i="13"/>
  <c r="E15" i="13"/>
  <c r="F15" i="13"/>
  <c r="G15" i="13"/>
  <c r="H15" i="13"/>
  <c r="I15" i="13"/>
  <c r="J15" i="13"/>
  <c r="K15" i="13"/>
  <c r="L15" i="13"/>
  <c r="M15" i="13"/>
  <c r="C15" i="13"/>
  <c r="D14" i="13"/>
  <c r="E14" i="13"/>
  <c r="F14" i="13"/>
  <c r="G14" i="13"/>
  <c r="H14" i="13"/>
  <c r="I14" i="13"/>
  <c r="J14" i="13"/>
  <c r="K14" i="13"/>
  <c r="L14" i="13"/>
  <c r="M14" i="13"/>
  <c r="C14" i="13"/>
  <c r="M2" i="1"/>
  <c r="N2" i="1"/>
  <c r="O2" i="1"/>
  <c r="P2" i="1"/>
  <c r="Q2" i="1"/>
  <c r="R2" i="1"/>
  <c r="S2" i="1"/>
  <c r="T2" i="1"/>
  <c r="U2" i="1"/>
  <c r="V2" i="1"/>
  <c r="W2" i="1"/>
  <c r="X2" i="1"/>
  <c r="Y2" i="1"/>
  <c r="Z2" i="1"/>
  <c r="AA2" i="1"/>
  <c r="AB2" i="1"/>
  <c r="AC2" i="1"/>
  <c r="AD2" i="1"/>
  <c r="AE2" i="1"/>
  <c r="AF2" i="1"/>
  <c r="AG2" i="1"/>
  <c r="AH2" i="1"/>
  <c r="AI2" i="1"/>
  <c r="AJ2" i="1"/>
  <c r="AK2" i="1"/>
  <c r="AL2" i="1"/>
  <c r="AM2" i="1"/>
  <c r="AN2" i="1"/>
  <c r="M1" i="1"/>
  <c r="N1" i="1"/>
  <c r="O1" i="1"/>
  <c r="P1" i="1"/>
  <c r="Q1" i="1"/>
  <c r="R1" i="1"/>
  <c r="S1" i="1"/>
  <c r="T1" i="1"/>
  <c r="U1" i="1"/>
  <c r="V1" i="1"/>
  <c r="W1" i="1"/>
  <c r="X1" i="1"/>
  <c r="Y1" i="1"/>
  <c r="Z1" i="1"/>
  <c r="AA1" i="1"/>
  <c r="AB1" i="1"/>
  <c r="AC1" i="1"/>
  <c r="AD1" i="1"/>
  <c r="AE1" i="1"/>
  <c r="AF1" i="1"/>
  <c r="AG1" i="1"/>
  <c r="AH1" i="1"/>
  <c r="AI1" i="1"/>
  <c r="AJ1" i="1"/>
  <c r="AK1" i="1"/>
  <c r="AL1" i="1"/>
  <c r="AM1" i="1"/>
  <c r="AN1" i="1"/>
  <c r="L2" i="1"/>
  <c r="L1" i="1"/>
  <c r="B21" i="1"/>
  <c r="B33" i="19" l="1"/>
  <c r="B35" i="19" a="1"/>
  <c r="B35" i="19" s="1"/>
  <c r="B36" i="19"/>
  <c r="B38" i="19"/>
  <c r="B29" i="19"/>
  <c r="B31" i="19" s="1"/>
  <c r="B37" i="19" a="1"/>
  <c r="B37" i="19" s="1"/>
  <c r="B10" i="5" a="1"/>
  <c r="B10" i="5" s="1"/>
  <c r="B35" i="1" a="1"/>
  <c r="B35" i="1" s="1"/>
  <c r="B37" i="1" a="1"/>
  <c r="B37" i="1" s="1"/>
  <c r="B2" i="18" s="1"/>
  <c r="B38" i="1"/>
  <c r="B36" i="1"/>
  <c r="B30" i="19" l="1"/>
  <c r="B2" i="15"/>
  <c r="B3" i="15" s="1" a="1"/>
  <c r="B3" i="15" s="1"/>
  <c r="B4" i="15" s="1" a="1"/>
  <c r="B4" i="15" s="1"/>
  <c r="B3" i="18"/>
  <c r="B11" i="5" a="1"/>
  <c r="B11" i="5" s="1"/>
  <c r="B13" i="5" s="1" a="1"/>
  <c r="B13" i="5" s="1"/>
  <c r="B6" i="19" s="1"/>
  <c r="B2" i="5"/>
  <c r="B5" i="5" s="1" a="1"/>
  <c r="B5" i="5" s="1"/>
  <c r="B27" i="1"/>
  <c r="B14" i="1"/>
  <c r="C14" i="1" s="1"/>
  <c r="B10" i="1"/>
  <c r="B17" i="1" s="1"/>
  <c r="B24" i="1" s="1" a="1"/>
  <c r="B24" i="1" s="1"/>
  <c r="C24" i="1" s="1"/>
  <c r="B29" i="1" s="1"/>
  <c r="B5" i="15" l="1" a="1"/>
  <c r="B5" i="15" s="1"/>
  <c r="B6" i="15" s="1" a="1"/>
  <c r="B6" i="15" s="1"/>
  <c r="B8" i="15" s="1"/>
  <c r="B3" i="5" a="1"/>
  <c r="B3" i="5" s="1"/>
  <c r="B4" i="5" s="1" a="1"/>
  <c r="B4" i="5" s="1"/>
  <c r="B6" i="18" l="1"/>
  <c r="B7" i="18" s="1"/>
  <c r="B40" i="19" s="1"/>
  <c r="B9" i="15"/>
  <c r="B10" i="15" s="1"/>
  <c r="B11" i="15"/>
  <c r="B12" i="15" s="1"/>
  <c r="B6" i="5" a="1"/>
  <c r="B6" i="5" s="1"/>
  <c r="B20" i="19" s="1"/>
  <c r="B39" i="1" l="1"/>
  <c r="K3" i="19"/>
  <c r="B40" i="1"/>
  <c r="B4" i="18"/>
  <c r="B5" i="18" s="1"/>
  <c r="B39" i="19" s="1"/>
  <c r="B6" i="1"/>
  <c r="B20" i="1" s="1"/>
  <c r="B30" i="1" l="1"/>
  <c r="B33" i="1"/>
  <c r="B32" i="1"/>
  <c r="B31" i="1" l="1"/>
  <c r="K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<sst xmlns="http://schemas.openxmlformats.org/spreadsheetml/2006/main" count="174" uniqueCount="92">
  <si>
    <t>kWh</t>
  </si>
  <si>
    <t>Cena panelu za kWp</t>
  </si>
  <si>
    <t>Měsíční cena za virtuální baterii</t>
  </si>
  <si>
    <t>Kč</t>
  </si>
  <si>
    <t>let</t>
  </si>
  <si>
    <t>Dotace</t>
  </si>
  <si>
    <t>Životnost panelů</t>
  </si>
  <si>
    <t>Montáž (práce a materiály)</t>
  </si>
  <si>
    <t>kWp</t>
  </si>
  <si>
    <t>Průměrný roční kWh/kWp</t>
  </si>
  <si>
    <t>test</t>
  </si>
  <si>
    <t>avg kWh/kWp per day</t>
  </si>
  <si>
    <t>Popisky řádků</t>
  </si>
  <si>
    <t>Celkový součet</t>
  </si>
  <si>
    <t>kWh/kWp</t>
  </si>
  <si>
    <t>std. Dev.</t>
  </si>
  <si>
    <t>mean</t>
  </si>
  <si>
    <t>Instalace kWp</t>
  </si>
  <si>
    <t>Cena</t>
  </si>
  <si>
    <t>Cena roční</t>
  </si>
  <si>
    <t>Životnost měniče</t>
  </si>
  <si>
    <t>Roční tvorba</t>
  </si>
  <si>
    <t>Cena za instalaci</t>
  </si>
  <si>
    <t>Chybějící energie</t>
  </si>
  <si>
    <t xml:space="preserve"> </t>
  </si>
  <si>
    <t>Ušetřeno</t>
  </si>
  <si>
    <t>Ušetřeno ročně</t>
  </si>
  <si>
    <t>Výnos investice</t>
  </si>
  <si>
    <t>Roční spotřeba domácnosti</t>
  </si>
  <si>
    <t>Základní podpora</t>
  </si>
  <si>
    <t>Využití tepelného čerpadla</t>
  </si>
  <si>
    <t>Minimální instalace o výkonu 2 kWp s efektivním využitím tepelného čerpadla</t>
  </si>
  <si>
    <t>Minimální podporovaný výkon 2 kWp</t>
  </si>
  <si>
    <t>Bonus nad 2 kWp</t>
  </si>
  <si>
    <t>Za každý další 1 kWp instalovaného výkonu nad 2 kWp bonus 8.000 Kč</t>
  </si>
  <si>
    <t>Celkem dotace</t>
  </si>
  <si>
    <t>Cena celkem</t>
  </si>
  <si>
    <t>Roční cena x Životnost panelů</t>
  </si>
  <si>
    <t>Roční cena za energii (Spotřeba x Cena)</t>
  </si>
  <si>
    <t>Roční tvorba elektrárny v kWh</t>
  </si>
  <si>
    <t>Roční rozdíl mezi spotřebou a výrobou</t>
  </si>
  <si>
    <t>Cena chybějící energie za celé období</t>
  </si>
  <si>
    <t>Virtuální baterie</t>
  </si>
  <si>
    <t>Cena virtuální baterie za celé období</t>
  </si>
  <si>
    <t>Data výkonnosti FVE</t>
  </si>
  <si>
    <t>Celková cena - hardware a práce sníženo o dotaci</t>
  </si>
  <si>
    <t>Celková cena - hardware a práce bez dotace</t>
  </si>
  <si>
    <t>Maximální výnos</t>
  </si>
  <si>
    <t>Průměrný výnos</t>
  </si>
  <si>
    <t>Počet panelů</t>
  </si>
  <si>
    <t>Výnos investice jiného druhu (8 % p. a.)</t>
  </si>
  <si>
    <t>Výnos z uložení na spořící účet (5 % p. a.)</t>
  </si>
  <si>
    <t>Maximální průměrný výnos</t>
  </si>
  <si>
    <t>Simulace 1</t>
  </si>
  <si>
    <t>Simulace 2</t>
  </si>
  <si>
    <t>Cena měniče (Goodwe hybridní GW10 K ET PLUS)</t>
  </si>
  <si>
    <t>Obchodní cena elektřiny</t>
  </si>
  <si>
    <t>Data od SVP Solar - výkon v roce 2023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</si>
  <si>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</si>
  <si>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</si>
  <si>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</si>
  <si>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</si>
  <si>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</si>
  <si>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</si>
  <si>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</si>
  <si>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</si>
  <si>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</si>
  <si>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</si>
  <si>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</si>
  <si>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</si>
  <si>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Celkem</t>
  </si>
  <si>
    <t>Solargis</t>
  </si>
  <si>
    <t>denní kWh/kWp</t>
  </si>
  <si>
    <t>data stažitelné z odkazu: https://datacatalogfiles.worldbank.org/ddh-published/0038379/DR0046831/solargis_pvpotential_countryranking_2020_data.xlsx?versionId=2023-01-19T03:44:56.8794440Z</t>
  </si>
  <si>
    <t>Průměr z avg kWh/kWp per day</t>
  </si>
  <si>
    <t>Směrodatná odchylka z avg kWh/kWp per day2</t>
  </si>
  <si>
    <t>Výnos investice s nejvyšším průměrným výnosem z uložení na spořící účet (5 % p. a.)</t>
  </si>
  <si>
    <t>Investice ze Simulace 1</t>
  </si>
  <si>
    <t>Celková cena instalace</t>
  </si>
  <si>
    <t>Konečná částka 5 %</t>
  </si>
  <si>
    <t>Výnos investice 5 %</t>
  </si>
  <si>
    <t>Konečná částka 8 %</t>
  </si>
  <si>
    <t>Výnos investice 8 %</t>
  </si>
  <si>
    <t>E.ON. (b.r.). E.ON. Získáno 25. květen 2024, z https://www.eon.cz/radce/energie/solarni-energie/kolik-stoji-solarni-panely/</t>
  </si>
  <si>
    <t>Global Photovoltaic Power Potential by Country | Data Catalog. (b.r.). Získáno 8. červen 2024, z https://datacatalog.worldbank.org/search/dataset/0038379</t>
  </si>
  <si>
    <t>Kolik stojí kWh energie. (b.r.). E.ON. Získáno 8. červen 2024, z https://www.eon.cz/radce/energie/ceny-energie/kolik-stoji-kwh-energie/</t>
  </si>
  <si>
    <t>Štoss, F., Ilios, &amp; s.r.o, I. (2023, květen 6). Virtuální baterie versus solární baterie | Ilios.cz. ILIOS. https://ilios.cz/virtualni-baterie-versus-solarni-baterie/</t>
  </si>
  <si>
    <t>www.benes-michl.cz, B. &amp; M. (b.r.). 2023: Jak získáte dotace na fotovoltaiku? Získáno 26. květen 2024, z https://www.pesekmudra.cz/blog-o-solarech/jak-dosahnout-na-dotace-k-fotovoltaice-na-rodinny-dum/</t>
  </si>
  <si>
    <t>Instalovaných kWp pro nejvyšší průměrný výnos</t>
  </si>
  <si>
    <t>Instalovaných kWp pro maximální výnos</t>
  </si>
  <si>
    <t>Kč/kWh</t>
  </si>
  <si>
    <t>vmSHOP.cz. (b.r.). Získáno 11. červen 2024, z https://vmshop.cz/GW10K-ET/gw10k-et?gad_source=1&amp;gclid=CjwKCAjw65-zBhBkEiwAjrqRMOlP8X-pABA2--FmQS7k4b6GfTdTdXT6-5V9Sk65aeu5bBdA2OROmxoCBVUQAvD_BwE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</si>
</sst>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č&quot;"/>
    <numFmt numFmtId="165" formatCode="0.000"/>
  </numFmts>
  <fonts count="2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0"/>
      <name val="Arial"/>
      <charset val="238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</font>
    <font>
      <sz val="11"/>
      <color indexed="8"/>
      <name val="Aptos Narrow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</borders>
  <cellStyleXfs count="82">
    <xf numFmtId="0" fontId="0" fillId="0" borderId="0"/>
    <xf numFmtId="0" fontId="3" fillId="0" borderId="0" applyNumberFormat="0" applyFill="0" applyBorder="0" applyAlignment="0" applyProtection="0"/>
    <xf numFmtId="0" fontId="4" fillId="0" borderId="9" applyNumberFormat="0" applyFill="0" applyAlignment="0" applyProtection="0"/>
    <xf numFmtId="0" fontId="5" fillId="0" borderId="10" applyNumberFormat="0" applyFill="0" applyAlignment="0" applyProtection="0"/>
    <xf numFmtId="0" fontId="6" fillId="0" borderId="11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0" applyNumberFormat="0" applyBorder="0" applyAlignment="0" applyProtection="0"/>
    <xf numFmtId="0" fontId="10" fillId="6" borderId="12" applyNumberFormat="0" applyAlignment="0" applyProtection="0"/>
    <xf numFmtId="0" fontId="11" fillId="7" borderId="13" applyNumberFormat="0" applyAlignment="0" applyProtection="0"/>
    <xf numFmtId="0" fontId="12" fillId="7" borderId="12" applyNumberFormat="0" applyAlignment="0" applyProtection="0"/>
    <xf numFmtId="0" fontId="13" fillId="0" borderId="14" applyNumberFormat="0" applyFill="0" applyAlignment="0" applyProtection="0"/>
    <xf numFmtId="0" fontId="14" fillId="8" borderId="1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7" applyNumberFormat="0" applyFill="0" applyAlignment="0" applyProtection="0"/>
    <xf numFmtId="0" fontId="2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9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9" borderId="16" applyNumberFormat="0" applyFont="0" applyAlignment="0" applyProtection="0"/>
    <xf numFmtId="0" fontId="1" fillId="0" borderId="0"/>
    <xf numFmtId="0" fontId="1" fillId="9" borderId="16" applyNumberFormat="0" applyFont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0" borderId="0"/>
    <xf numFmtId="0" fontId="23" fillId="0" borderId="0"/>
    <xf numFmtId="0" fontId="23" fillId="0" borderId="0"/>
    <xf numFmtId="0" fontId="20" fillId="0" borderId="0"/>
  </cellStyleXfs>
  <cellXfs count="21">
    <xf numFmtId="0" fontId="0" fillId="0" borderId="0" xfId="0"/>
    <xf numFmtId="2" fontId="0" fillId="0" borderId="0" xfId="0" applyNumberFormat="1"/>
    <xf numFmtId="2" fontId="0" fillId="0" borderId="1" xfId="0" applyNumberForma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0" xfId="0" applyFill="1"/>
    <xf numFmtId="0" fontId="0" fillId="2" borderId="4" xfId="0" applyFill="1" applyBorder="1"/>
    <xf numFmtId="0" fontId="0" fillId="2" borderId="5" xfId="0" applyFill="1" applyBorder="1"/>
    <xf numFmtId="164" fontId="0" fillId="0" borderId="0" xfId="0" applyNumberFormat="1"/>
    <xf numFmtId="164" fontId="2" fillId="0" borderId="0" xfId="0" applyNumberFormat="1" applyFont="1"/>
    <xf numFmtId="165" fontId="0" fillId="0" borderId="1" xfId="0" applyNumberFormat="1" applyBorder="1"/>
    <xf numFmtId="165" fontId="0" fillId="0" borderId="0" xfId="0" applyNumberFormat="1"/>
    <xf numFmtId="164" fontId="0" fillId="0" borderId="18" xfId="0" applyNumberFormat="1" applyBorder="1"/>
    <xf numFmtId="0" fontId="0" fillId="2" borderId="18" xfId="0" applyFill="1" applyBorder="1"/>
    <xf numFmtId="0" fontId="21" fillId="0" borderId="0" xfId="42" applyAlignment="1" applyProtection="1">
      <alignment horizontal="left" vertical="center" indent="2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0" xfId="0" applyAlignment="1">
      <alignment horizontal="center"/>
    </xf>
  </cellXfs>
  <cellStyles count="82">
    <cellStyle name="20 % – Zvýraznění 1" xfId="18" builtinId="30" customBuiltin="1"/>
    <cellStyle name="20 % – Zvýraznění 1 2" xfId="60" xr:uid="{A48E51F4-C30F-4293-8FB0-0D9E653381FE}"/>
    <cellStyle name="20 % – Zvýraznění 2" xfId="22" builtinId="34" customBuiltin="1"/>
    <cellStyle name="20 % – Zvýraznění 2 2" xfId="63" xr:uid="{CAB93DC9-E62B-424E-9F53-2B539AC0474D}"/>
    <cellStyle name="20 % – Zvýraznění 3" xfId="26" builtinId="38" customBuiltin="1"/>
    <cellStyle name="20 % – Zvýraznění 3 2" xfId="66" xr:uid="{2B9B4A43-430E-4DCB-AA6D-2E8107B2712D}"/>
    <cellStyle name="20 % – Zvýraznění 4" xfId="30" builtinId="42" customBuiltin="1"/>
    <cellStyle name="20 % – Zvýraznění 4 2" xfId="69" xr:uid="{4D0ED885-2325-4735-9B50-41BE09B4B6F5}"/>
    <cellStyle name="20 % – Zvýraznění 5" xfId="34" builtinId="46" customBuiltin="1"/>
    <cellStyle name="20 % – Zvýraznění 5 2" xfId="72" xr:uid="{A0F9144C-8E26-4729-A362-223BFD37FB80}"/>
    <cellStyle name="20 % – Zvýraznění 6" xfId="38" builtinId="50" customBuiltin="1"/>
    <cellStyle name="20 % – Zvýraznění 6 2" xfId="75" xr:uid="{280FAD55-C76B-40A7-BD32-B1F5B12DBE70}"/>
    <cellStyle name="40 % – Zvýraznění 1" xfId="19" builtinId="31" customBuiltin="1"/>
    <cellStyle name="40 % – Zvýraznění 1 2" xfId="61" xr:uid="{09AFF240-9A5A-4B5A-9686-A7CFC39507CF}"/>
    <cellStyle name="40 % – Zvýraznění 2" xfId="23" builtinId="35" customBuiltin="1"/>
    <cellStyle name="40 % – Zvýraznění 2 2" xfId="64" xr:uid="{0998DFFB-3478-4FE5-A1A5-8CC66A240019}"/>
    <cellStyle name="40 % – Zvýraznění 3" xfId="27" builtinId="39" customBuiltin="1"/>
    <cellStyle name="40 % – Zvýraznění 3 2" xfId="67" xr:uid="{254B6FB4-320D-4FBF-9569-F102F4899129}"/>
    <cellStyle name="40 % – Zvýraznění 4" xfId="31" builtinId="43" customBuiltin="1"/>
    <cellStyle name="40 % – Zvýraznění 4 2" xfId="70" xr:uid="{9824B14E-00AF-4109-91E7-2203DA2A0956}"/>
    <cellStyle name="40 % – Zvýraznění 5" xfId="35" builtinId="47" customBuiltin="1"/>
    <cellStyle name="40 % – Zvýraznění 5 2" xfId="73" xr:uid="{1D80A5F7-5B30-440A-93E9-8AF6174973DE}"/>
    <cellStyle name="40 % – Zvýraznění 6" xfId="39" builtinId="51" customBuiltin="1"/>
    <cellStyle name="40 % – Zvýraznění 6 2" xfId="76" xr:uid="{A679929A-C527-45DF-9BEF-D73584940F34}"/>
    <cellStyle name="60 % – Zvýraznění 1" xfId="20" builtinId="32" customBuiltin="1"/>
    <cellStyle name="60 % – Zvýraznění 1 2" xfId="62" xr:uid="{15CAF41A-4396-4749-BB63-0B52D4F73C9E}"/>
    <cellStyle name="60 % – Zvýraznění 2" xfId="24" builtinId="36" customBuiltin="1"/>
    <cellStyle name="60 % – Zvýraznění 2 2" xfId="65" xr:uid="{1C6F545C-B7AF-4089-A1FC-C0A435AAEBEB}"/>
    <cellStyle name="60 % – Zvýraznění 3" xfId="28" builtinId="40" customBuiltin="1"/>
    <cellStyle name="60 % – Zvýraznění 3 2" xfId="68" xr:uid="{D1F288EC-1BEB-4B89-AEBF-C03227BFDD38}"/>
    <cellStyle name="60 % – Zvýraznění 4" xfId="32" builtinId="44" customBuiltin="1"/>
    <cellStyle name="60 % – Zvýraznění 4 2" xfId="71" xr:uid="{78DC4C19-C055-4C61-9AF8-B40E1CB33BC8}"/>
    <cellStyle name="60 % – Zvýraznění 5" xfId="36" builtinId="48" customBuiltin="1"/>
    <cellStyle name="60 % – Zvýraznění 5 2" xfId="74" xr:uid="{35D300A1-6D9F-474D-96CE-CF4AC353D3F8}"/>
    <cellStyle name="60 % – Zvýraznění 6" xfId="40" builtinId="52" customBuiltin="1"/>
    <cellStyle name="60 % – Zvýraznění 6 2" xfId="77" xr:uid="{DD7C1AC7-5038-48CD-908E-214AB834DF65}"/>
    <cellStyle name="Celkem" xfId="16" builtinId="25" customBuiltin="1"/>
    <cellStyle name="Hypertextový odkaz" xfId="42" builtinId="8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al 2" xfId="80" xr:uid="{AD2BD357-48D6-4A18-9F2F-243342F02EEA}"/>
    <cellStyle name="Normal 3" xfId="81" xr:uid="{B3BC421B-8924-4FAD-A6D5-7F7F5D0C0A91}"/>
    <cellStyle name="Normální" xfId="0" builtinId="0"/>
    <cellStyle name="Normální 10" xfId="52" xr:uid="{CDA87E23-5636-43C0-A4AB-C4590C8F3C56}"/>
    <cellStyle name="Normální 11" xfId="53" xr:uid="{02F918A1-959C-4046-93A2-3745E1521B45}"/>
    <cellStyle name="Normální 12" xfId="54" xr:uid="{C6FA4198-75F1-40EF-9B9C-9853B2505D82}"/>
    <cellStyle name="Normální 13" xfId="55" xr:uid="{261C607F-F47A-419E-9DC3-D1A8BDE41DE3}"/>
    <cellStyle name="Normální 14" xfId="56" xr:uid="{FF574155-FEEF-4458-A4CA-D6B2F84180D2}"/>
    <cellStyle name="Normální 15" xfId="58" xr:uid="{FB22BE8A-F008-4AB3-B305-83CEFDCE8373}"/>
    <cellStyle name="Normální 16" xfId="78" xr:uid="{1A8D4F2D-2F9E-4F72-BC1A-D5E75BB551A2}"/>
    <cellStyle name="Normální 17" xfId="79" xr:uid="{7B7DE926-7DD3-4F20-91CF-F2530005C113}"/>
    <cellStyle name="Normální 18" xfId="41" xr:uid="{3DA937B3-20BF-46E2-9E1F-060E087A887E}"/>
    <cellStyle name="Normální 2" xfId="43" xr:uid="{C26F45EB-38A0-4D18-BF2F-D5BDD2B97970}"/>
    <cellStyle name="Normální 3" xfId="44" xr:uid="{06C07EA5-2CE2-4336-97A6-8D24F3E0522A}"/>
    <cellStyle name="Normální 4" xfId="45" xr:uid="{826FEDAD-E01C-459B-B43E-6BF062D3B1AF}"/>
    <cellStyle name="Normální 5" xfId="47" xr:uid="{6432FF05-E017-4AA2-8776-250CE2A27CA3}"/>
    <cellStyle name="Normální 6" xfId="48" xr:uid="{3EAE946E-416E-40B1-8228-E00DBCE9BCEF}"/>
    <cellStyle name="Normální 7" xfId="49" xr:uid="{DB35082C-770C-4989-8A5B-2E0355393C33}"/>
    <cellStyle name="Normální 8" xfId="50" xr:uid="{94707FA1-2D14-4EC9-8993-EAB8C26CD65D}"/>
    <cellStyle name="Normální 9" xfId="51" xr:uid="{52AABCF0-0373-4FB0-A399-DD3D0F8EB855}"/>
    <cellStyle name="Poznámka 2" xfId="57" xr:uid="{0C97ABC0-8DBD-47EA-9BD5-DBE0012EA11A}"/>
    <cellStyle name="Poznámka 3" xfId="59" xr:uid="{3833D0E7-4C1E-4154-B9FD-386D012F7929}"/>
    <cellStyle name="Procenta 2" xfId="46" xr:uid="{6873A44E-A93E-404B-81BE-ED77FE0CCEF8}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5" builtinId="53" customBuiltin="1"/>
    <cellStyle name="Zvýraznění 1" xfId="17" builtinId="29" customBuiltin="1"/>
    <cellStyle name="Zvýraznění 2" xfId="21" builtinId="33" customBuiltin="1"/>
    <cellStyle name="Zvýraznění 3" xfId="25" builtinId="37" customBuiltin="1"/>
    <cellStyle name="Zvýraznění 4" xfId="29" builtinId="41" customBuiltin="1"/>
    <cellStyle name="Zvýraznění 5" xfId="33" builtinId="45" customBuiltin="1"/>
    <cellStyle name="Zvýraznění 6" xfId="37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am Cibulka" refreshedDate="45451.727039351848" createdVersion="8" refreshedVersion="8" minRefreshableVersion="3" recordCount="18" xr:uid="{BEF4DFC1-07FF-40FB-B060-5F3B09E83317}">
  <cacheSource type="worksheet">
    <worksheetSource ref="A1:B19" sheet="Výpočet průměru kWh per kWp"/>
  </cacheSource>
  <cacheFields count="2">
    <cacheField name="test" numFmtId="0">
      <sharedItems containsSemiMixedTypes="0" containsString="0" containsNumber="1" containsInteger="1" minValue="1" maxValue="1"/>
    </cacheField>
    <cacheField name="avg kWh/kWp per day" numFmtId="0">
      <sharedItems containsSemiMixedTypes="0" containsString="0" containsNumber="1" minValue="2.6270828898001874" maxValue="3.2189999999999999" count="18">
        <n v="2.6270828898001874"/>
        <n v="2.7123310848497146"/>
        <n v="2.8251415242976003"/>
        <n v="2.6697853162311529"/>
        <n v="2.7306770516737942"/>
        <n v="3.0140292256550421"/>
        <n v="2.9247495757150581"/>
        <n v="2.9029022973737963"/>
        <n v="2.6353041215035531"/>
        <n v="2.8231117542818565"/>
        <n v="2.6909076329815882"/>
        <n v="2.8530000000000002"/>
        <n v="2.9620000000000002"/>
        <n v="3.0059999999999998"/>
        <n v="3.0480999999999998"/>
        <n v="3.0859999999999999"/>
        <n v="3.1440000000000001"/>
        <n v="3.2189999999999999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n v="1"/>
    <x v="0"/>
  </r>
  <r>
    <n v="1"/>
    <x v="1"/>
  </r>
  <r>
    <n v="1"/>
    <x v="2"/>
  </r>
  <r>
    <n v="1"/>
    <x v="3"/>
  </r>
  <r>
    <n v="1"/>
    <x v="4"/>
  </r>
  <r>
    <n v="1"/>
    <x v="5"/>
  </r>
  <r>
    <n v="1"/>
    <x v="6"/>
  </r>
  <r>
    <n v="1"/>
    <x v="7"/>
  </r>
  <r>
    <n v="1"/>
    <x v="8"/>
  </r>
  <r>
    <n v="1"/>
    <x v="9"/>
  </r>
  <r>
    <n v="1"/>
    <x v="10"/>
  </r>
  <r>
    <n v="1"/>
    <x v="11"/>
  </r>
  <r>
    <n v="1"/>
    <x v="12"/>
  </r>
  <r>
    <n v="1"/>
    <x v="13"/>
  </r>
  <r>
    <n v="1"/>
    <x v="14"/>
  </r>
  <r>
    <n v="1"/>
    <x v="15"/>
  </r>
  <r>
    <n v="1"/>
    <x v="16"/>
  </r>
  <r>
    <n v="1"/>
    <x v="1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E784E1-BE07-40C7-B26A-37B2AE1E4DF9}" name="Kontingenční tabulka1" cacheId="0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>
  <location ref="E1:G20" firstHeaderRow="0" firstDataRow="1" firstDataCol="1"/>
  <pivotFields count="2">
    <pivotField showAll="0"/>
    <pivotField axis="axisRow" dataField="1" showAll="0">
      <items count="19">
        <item x="0"/>
        <item x="8"/>
        <item x="3"/>
        <item x="10"/>
        <item x="1"/>
        <item x="4"/>
        <item x="9"/>
        <item x="2"/>
        <item x="11"/>
        <item x="7"/>
        <item x="6"/>
        <item x="12"/>
        <item x="13"/>
        <item x="5"/>
        <item x="14"/>
        <item x="15"/>
        <item x="16"/>
        <item x="17"/>
        <item t="default"/>
      </items>
    </pivotField>
  </pivotFields>
  <rowFields count="1">
    <field x="1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-2"/>
  </colFields>
  <colItems count="2">
    <i>
      <x/>
    </i>
    <i i="1">
      <x v="1"/>
    </i>
  </colItems>
  <dataFields count="2">
    <dataField name="Průměr z avg kWh/kWp per day" fld="1" subtotal="average" baseField="1" baseItem="0"/>
    <dataField name="Směrodatná odchylka z avg kWh/kWp per day2" fld="1" subtotal="stdDevp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on.cz/radce/energie/ceny-energie/kolik-stoji-kwh-energie/" TargetMode="External"/><Relationship Id="rId2" Type="http://schemas.openxmlformats.org/officeDocument/2006/relationships/hyperlink" Target="https://datacatalog.worldbank.org/search/dataset/0038379" TargetMode="External"/><Relationship Id="rId1" Type="http://schemas.openxmlformats.org/officeDocument/2006/relationships/hyperlink" Target="https://www.eon.cz/radce/energie/solarni-energie/kolik-stoji-solarni-panely/" TargetMode="External"/><Relationship Id="rId6" Type="http://schemas.openxmlformats.org/officeDocument/2006/relationships/hyperlink" Target="https://vmshop.cz/GW10K-ET/gw10k-et?gad_source=1&amp;gclid=CjwKCAjw65-zBhBkEiwAjrqRMOlP8X-pABA2--FmQS7k4b6GfTdTdXT6-5V9Sk65aeu5bBdA2OROmxoCBVUQAvD_BwE" TargetMode="External"/><Relationship Id="rId5" Type="http://schemas.openxmlformats.org/officeDocument/2006/relationships/hyperlink" Target="https://www.pesekmudra.cz/blog-o-solarech/jak-dosahnout-na-dotace-k-fotovoltaice-na-rodinny-dum/" TargetMode="External"/><Relationship Id="rId4" Type="http://schemas.openxmlformats.org/officeDocument/2006/relationships/hyperlink" Target="https://ilios.cz/virtualni-baterie-versus-solarni-bateri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9C84A-E01E-4344-8673-C5DE84E25B17}">
  <dimension ref="A1:AO104"/>
  <sheetViews>
    <sheetView tabSelected="1" zoomScale="70" zoomScaleNormal="70" workbookViewId="0">
      <selection activeCell="B30" sqref="B30"/>
    </sheetView>
  </sheetViews>
  <sheetFormatPr defaultRowHeight="15" x14ac:dyDescent="0.25"/>
  <cols>
    <col min="1" max="1" width="76.7109375" bestFit="1" customWidth="1"/>
    <col min="2" max="2" width="16.140625" bestFit="1" customWidth="1"/>
    <col min="3" max="3" width="11.85546875" bestFit="1" customWidth="1"/>
    <col min="4" max="4" width="34.5703125" bestFit="1" customWidth="1"/>
    <col min="6" max="6" width="18.85546875" bestFit="1" customWidth="1"/>
    <col min="7" max="7" width="12.5703125" bestFit="1" customWidth="1"/>
    <col min="8" max="8" width="12.5703125" customWidth="1"/>
    <col min="11" max="11" width="15.85546875" bestFit="1" customWidth="1"/>
    <col min="41" max="41" width="12.42578125" bestFit="1" customWidth="1"/>
  </cols>
  <sheetData>
    <row r="1" spans="1:41" x14ac:dyDescent="0.25">
      <c r="A1" s="8" t="s">
        <v>28</v>
      </c>
      <c r="B1">
        <v>9500</v>
      </c>
      <c r="C1" t="s">
        <v>0</v>
      </c>
      <c r="F1" s="8" t="s">
        <v>44</v>
      </c>
      <c r="G1" s="18" t="s">
        <v>14</v>
      </c>
      <c r="H1" s="19"/>
      <c r="K1" s="8" t="s">
        <v>47</v>
      </c>
      <c r="L1">
        <f>MAX(L4:L104)</f>
        <v>-105387.90205001924</v>
      </c>
      <c r="M1">
        <f t="shared" ref="M1:AN1" si="0">MAX(M4:M104)</f>
        <v>-28026.310560033191</v>
      </c>
      <c r="N1">
        <f t="shared" si="0"/>
        <v>138570.11705821124</v>
      </c>
      <c r="O1">
        <f t="shared" si="0"/>
        <v>222705.67097118206</v>
      </c>
      <c r="P1">
        <f t="shared" si="0"/>
        <v>343344.8335064596</v>
      </c>
      <c r="Q1">
        <f t="shared" si="0"/>
        <v>390371.8049738009</v>
      </c>
      <c r="R1">
        <f t="shared" si="0"/>
        <v>511442.5035099712</v>
      </c>
      <c r="S1">
        <f t="shared" si="0"/>
        <v>594021.63797935855</v>
      </c>
      <c r="T1">
        <f t="shared" si="0"/>
        <v>706188.13984845742</v>
      </c>
      <c r="U1">
        <f t="shared" si="0"/>
        <v>816164.94979451108</v>
      </c>
      <c r="V1">
        <f t="shared" si="0"/>
        <v>838474.3651805527</v>
      </c>
      <c r="W1">
        <f t="shared" si="0"/>
        <v>959085.56634493382</v>
      </c>
      <c r="X1">
        <f t="shared" si="0"/>
        <v>1011173.3371933072</v>
      </c>
      <c r="Y1">
        <f t="shared" si="0"/>
        <v>1131160.7646751169</v>
      </c>
      <c r="Z1">
        <f t="shared" si="0"/>
        <v>1161272</v>
      </c>
      <c r="AA1">
        <f t="shared" si="0"/>
        <v>1156072</v>
      </c>
      <c r="AB1">
        <f t="shared" si="0"/>
        <v>1158872</v>
      </c>
      <c r="AC1">
        <f t="shared" si="0"/>
        <v>1153672</v>
      </c>
      <c r="AD1">
        <f t="shared" si="0"/>
        <v>1156472</v>
      </c>
      <c r="AE1">
        <f t="shared" si="0"/>
        <v>1151272</v>
      </c>
      <c r="AF1">
        <f t="shared" si="0"/>
        <v>1152072</v>
      </c>
      <c r="AG1">
        <f t="shared" si="0"/>
        <v>1146872</v>
      </c>
      <c r="AH1">
        <f t="shared" si="0"/>
        <v>1141672</v>
      </c>
      <c r="AI1">
        <f t="shared" si="0"/>
        <v>1136472</v>
      </c>
      <c r="AJ1">
        <f t="shared" si="0"/>
        <v>1131272</v>
      </c>
      <c r="AK1">
        <f t="shared" si="0"/>
        <v>1126072</v>
      </c>
      <c r="AL1">
        <f t="shared" si="0"/>
        <v>1120872</v>
      </c>
      <c r="AM1">
        <f t="shared" si="0"/>
        <v>1115672</v>
      </c>
      <c r="AN1">
        <f t="shared" si="0"/>
        <v>1110472</v>
      </c>
      <c r="AO1" s="8"/>
    </row>
    <row r="2" spans="1:41" x14ac:dyDescent="0.25">
      <c r="A2" s="8" t="s">
        <v>56</v>
      </c>
      <c r="B2">
        <v>5.8</v>
      </c>
      <c r="C2" t="s">
        <v>90</v>
      </c>
      <c r="G2" s="9" t="s">
        <v>15</v>
      </c>
      <c r="H2" s="10" t="s">
        <v>16</v>
      </c>
      <c r="K2" s="8" t="s">
        <v>48</v>
      </c>
      <c r="L2">
        <f>AVERAGE(L4:L104)</f>
        <v>-127933.0935446052</v>
      </c>
      <c r="M2">
        <f t="shared" ref="M2:AN2" si="1">AVERAGE(M4:M104)</f>
        <v>-56633.362413519346</v>
      </c>
      <c r="N2">
        <f t="shared" si="1"/>
        <v>104173.07856059997</v>
      </c>
      <c r="O2">
        <f t="shared" si="1"/>
        <v>172206.39225723236</v>
      </c>
      <c r="P2">
        <f t="shared" si="1"/>
        <v>255835.00493232795</v>
      </c>
      <c r="Q2">
        <f t="shared" si="1"/>
        <v>320762.18170287827</v>
      </c>
      <c r="R2">
        <f t="shared" si="1"/>
        <v>404597.08074200258</v>
      </c>
      <c r="S2">
        <f t="shared" si="1"/>
        <v>482988.52736635454</v>
      </c>
      <c r="T2">
        <f t="shared" si="1"/>
        <v>558010.86854323314</v>
      </c>
      <c r="U2">
        <f t="shared" si="1"/>
        <v>627711.63258969889</v>
      </c>
      <c r="V2">
        <f t="shared" si="1"/>
        <v>701385.60187811637</v>
      </c>
      <c r="W2">
        <f t="shared" si="1"/>
        <v>778861.59758642979</v>
      </c>
      <c r="X2">
        <f t="shared" si="1"/>
        <v>858954.96184450679</v>
      </c>
      <c r="Y2">
        <f t="shared" si="1"/>
        <v>927345.1748425574</v>
      </c>
      <c r="Z2">
        <f t="shared" si="1"/>
        <v>1003155.4025335466</v>
      </c>
      <c r="AA2">
        <f t="shared" si="1"/>
        <v>1066439.168915234</v>
      </c>
      <c r="AB2">
        <f t="shared" si="1"/>
        <v>1130841.6027872835</v>
      </c>
      <c r="AC2">
        <f t="shared" si="1"/>
        <v>1142364.2449122551</v>
      </c>
      <c r="AD2">
        <f t="shared" si="1"/>
        <v>1155445.6659758701</v>
      </c>
      <c r="AE2">
        <f t="shared" si="1"/>
        <v>1150160.3961068965</v>
      </c>
      <c r="AF2">
        <f t="shared" si="1"/>
        <v>1152053.8610662473</v>
      </c>
      <c r="AG2">
        <f t="shared" si="1"/>
        <v>1146872</v>
      </c>
      <c r="AH2">
        <f t="shared" si="1"/>
        <v>1141672</v>
      </c>
      <c r="AI2">
        <f t="shared" si="1"/>
        <v>1136472</v>
      </c>
      <c r="AJ2">
        <f t="shared" si="1"/>
        <v>1131272</v>
      </c>
      <c r="AK2">
        <f t="shared" si="1"/>
        <v>1126072</v>
      </c>
      <c r="AL2">
        <f t="shared" si="1"/>
        <v>1120872</v>
      </c>
      <c r="AM2">
        <f t="shared" si="1"/>
        <v>1115672</v>
      </c>
      <c r="AN2">
        <f t="shared" si="1"/>
        <v>1110472</v>
      </c>
      <c r="AO2" s="8"/>
    </row>
    <row r="3" spans="1:41" x14ac:dyDescent="0.25">
      <c r="A3" s="8" t="s">
        <v>1</v>
      </c>
      <c r="B3">
        <v>10400</v>
      </c>
      <c r="C3" t="s">
        <v>3</v>
      </c>
      <c r="G3" s="5">
        <v>0.176306394339248</v>
      </c>
      <c r="H3" s="6">
        <v>2.8818956930201902</v>
      </c>
      <c r="K3" s="12">
        <f ca="1">B31</f>
        <v>1110440.8625837392</v>
      </c>
      <c r="L3">
        <v>1</v>
      </c>
      <c r="M3">
        <v>1.5</v>
      </c>
      <c r="N3">
        <v>2</v>
      </c>
      <c r="O3">
        <v>2.5</v>
      </c>
      <c r="P3">
        <v>3</v>
      </c>
      <c r="Q3">
        <v>3.5</v>
      </c>
      <c r="R3">
        <v>4</v>
      </c>
      <c r="S3">
        <v>4.5</v>
      </c>
      <c r="T3">
        <v>5</v>
      </c>
      <c r="U3">
        <v>5.5</v>
      </c>
      <c r="V3">
        <v>6</v>
      </c>
      <c r="W3">
        <v>6.5</v>
      </c>
      <c r="X3">
        <v>7</v>
      </c>
      <c r="Y3">
        <v>7.5</v>
      </c>
      <c r="Z3">
        <v>8</v>
      </c>
      <c r="AA3">
        <v>8.5</v>
      </c>
      <c r="AB3">
        <v>9</v>
      </c>
      <c r="AC3">
        <v>9.5</v>
      </c>
      <c r="AD3">
        <v>10</v>
      </c>
      <c r="AE3">
        <v>10.5</v>
      </c>
      <c r="AF3">
        <v>11</v>
      </c>
      <c r="AG3">
        <v>11.5</v>
      </c>
      <c r="AH3">
        <v>12</v>
      </c>
      <c r="AI3">
        <v>12.5</v>
      </c>
      <c r="AJ3">
        <v>13</v>
      </c>
      <c r="AK3">
        <v>13.5</v>
      </c>
      <c r="AL3">
        <v>14</v>
      </c>
      <c r="AM3">
        <v>14.5</v>
      </c>
      <c r="AN3">
        <v>15</v>
      </c>
      <c r="AO3" s="8" t="s">
        <v>49</v>
      </c>
    </row>
    <row r="4" spans="1:41" x14ac:dyDescent="0.25">
      <c r="A4" s="8" t="s">
        <v>2</v>
      </c>
      <c r="B4">
        <v>199</v>
      </c>
      <c r="C4" t="s">
        <v>3</v>
      </c>
      <c r="L4">
        <f t="dataTable" ref="L4:AN104" dt2D="1" dtr="1" r1="B11" r2="E1" ca="1"/>
        <v>-117559.97555047832</v>
      </c>
      <c r="M4">
        <v>-78095.499923887197</v>
      </c>
      <c r="N4">
        <v>110359.07245305041</v>
      </c>
      <c r="O4">
        <v>151363.15125722706</v>
      </c>
      <c r="P4">
        <v>256727.17419294396</v>
      </c>
      <c r="Q4">
        <v>272212.9997435176</v>
      </c>
      <c r="R4">
        <v>396490.23698339425</v>
      </c>
      <c r="S4">
        <v>351440.98846774909</v>
      </c>
      <c r="T4">
        <v>680955.45624340163</v>
      </c>
      <c r="U4">
        <v>632787.88637430663</v>
      </c>
      <c r="V4">
        <v>659416.73478885787</v>
      </c>
      <c r="W4">
        <v>844372.62695757113</v>
      </c>
      <c r="X4">
        <v>865256.25697266695</v>
      </c>
      <c r="Y4">
        <v>909354.64334997348</v>
      </c>
      <c r="Z4">
        <v>941804.51509771566</v>
      </c>
      <c r="AA4">
        <v>1156072</v>
      </c>
      <c r="AB4">
        <v>1140243.4607675481</v>
      </c>
      <c r="AC4">
        <v>1153672</v>
      </c>
      <c r="AD4">
        <v>1156472</v>
      </c>
      <c r="AE4">
        <v>1151272</v>
      </c>
      <c r="AF4">
        <v>1152072</v>
      </c>
      <c r="AG4">
        <v>1146872</v>
      </c>
      <c r="AH4">
        <v>1141672</v>
      </c>
      <c r="AI4">
        <v>1136472</v>
      </c>
      <c r="AJ4">
        <v>1131272</v>
      </c>
      <c r="AK4">
        <v>1126072</v>
      </c>
      <c r="AL4">
        <v>1120872</v>
      </c>
      <c r="AM4">
        <v>1115672</v>
      </c>
      <c r="AN4">
        <v>1110472</v>
      </c>
    </row>
    <row r="5" spans="1:41" x14ac:dyDescent="0.25">
      <c r="A5" s="8" t="s">
        <v>6</v>
      </c>
      <c r="B5">
        <v>25</v>
      </c>
      <c r="C5" t="s">
        <v>4</v>
      </c>
      <c r="L5">
        <v>-118795.5902300803</v>
      </c>
      <c r="M5">
        <v>-45403.129483809462</v>
      </c>
      <c r="N5">
        <v>114762.901774748</v>
      </c>
      <c r="O5">
        <v>165647.04311907955</v>
      </c>
      <c r="P5">
        <v>285772.3555567126</v>
      </c>
      <c r="Q5">
        <v>333600.72473055392</v>
      </c>
      <c r="R5">
        <v>383510.3368463153</v>
      </c>
      <c r="S5">
        <v>516266.95200492966</v>
      </c>
      <c r="T5">
        <v>492088.07632273086</v>
      </c>
      <c r="U5">
        <v>626124.72098946013</v>
      </c>
      <c r="V5">
        <v>700852.17871974572</v>
      </c>
      <c r="W5">
        <v>702147.26053557615</v>
      </c>
      <c r="X5">
        <v>839552.15954547632</v>
      </c>
      <c r="Y5">
        <v>1041523.4631554466</v>
      </c>
      <c r="Z5">
        <v>1047328.6454168169</v>
      </c>
      <c r="AA5">
        <v>1095636.2934474163</v>
      </c>
      <c r="AB5">
        <v>1109034.716584303</v>
      </c>
      <c r="AC5">
        <v>1153672</v>
      </c>
      <c r="AD5">
        <v>1156472</v>
      </c>
      <c r="AE5">
        <v>1151272</v>
      </c>
      <c r="AF5">
        <v>1152072</v>
      </c>
      <c r="AG5">
        <v>1146872</v>
      </c>
      <c r="AH5">
        <v>1141672</v>
      </c>
      <c r="AI5">
        <v>1136472</v>
      </c>
      <c r="AJ5">
        <v>1131272</v>
      </c>
      <c r="AK5">
        <v>1126072</v>
      </c>
      <c r="AL5">
        <v>1120872</v>
      </c>
      <c r="AM5">
        <v>1115672</v>
      </c>
      <c r="AN5">
        <v>1110472</v>
      </c>
    </row>
    <row r="6" spans="1:41" x14ac:dyDescent="0.25">
      <c r="A6" s="8" t="s">
        <v>5</v>
      </c>
      <c r="B6">
        <f>Dotace!B6</f>
        <v>146000</v>
      </c>
      <c r="C6" t="s">
        <v>3</v>
      </c>
      <c r="L6">
        <v>-114653.38054538635</v>
      </c>
      <c r="M6">
        <v>-40009.047127750935</v>
      </c>
      <c r="N6">
        <v>132465.87077119155</v>
      </c>
      <c r="O6">
        <v>159178.74188219733</v>
      </c>
      <c r="P6">
        <v>288138.55454733013</v>
      </c>
      <c r="Q6">
        <v>280582.34928946884</v>
      </c>
      <c r="R6">
        <v>391058.53097388323</v>
      </c>
      <c r="S6">
        <v>563538.79308787338</v>
      </c>
      <c r="T6">
        <v>595074.67099123145</v>
      </c>
      <c r="U6">
        <v>564458.56298105535</v>
      </c>
      <c r="V6">
        <v>727802.43923451158</v>
      </c>
      <c r="W6">
        <v>712608.49928518373</v>
      </c>
      <c r="X6">
        <v>935410.12007374759</v>
      </c>
      <c r="Y6">
        <v>915619.14508591825</v>
      </c>
      <c r="Z6">
        <v>950916.14732610877</v>
      </c>
      <c r="AA6">
        <v>1014042.3577528214</v>
      </c>
      <c r="AB6">
        <v>1125725.0162618661</v>
      </c>
      <c r="AC6">
        <v>1067227.9112985893</v>
      </c>
      <c r="AD6">
        <v>1156472</v>
      </c>
      <c r="AE6">
        <v>1151272</v>
      </c>
      <c r="AF6">
        <v>1152072</v>
      </c>
      <c r="AG6">
        <v>1146872</v>
      </c>
      <c r="AH6">
        <v>1141672</v>
      </c>
      <c r="AI6">
        <v>1136472</v>
      </c>
      <c r="AJ6">
        <v>1131272</v>
      </c>
      <c r="AK6">
        <v>1126072</v>
      </c>
      <c r="AL6">
        <v>1120872</v>
      </c>
      <c r="AM6">
        <v>1115672</v>
      </c>
      <c r="AN6">
        <v>1110472</v>
      </c>
    </row>
    <row r="7" spans="1:41" x14ac:dyDescent="0.25">
      <c r="A7" s="8" t="s">
        <v>7</v>
      </c>
      <c r="B7">
        <v>150000</v>
      </c>
      <c r="C7" t="s">
        <v>3</v>
      </c>
      <c r="L7">
        <v>-150516.63888953463</v>
      </c>
      <c r="M7">
        <v>-80610.42365393322</v>
      </c>
      <c r="N7">
        <v>104736.21852223692</v>
      </c>
      <c r="O7">
        <v>191929.53524634056</v>
      </c>
      <c r="P7">
        <v>236581.13904387795</v>
      </c>
      <c r="Q7">
        <v>351628.57197505725</v>
      </c>
      <c r="R7">
        <v>446546.58928534447</v>
      </c>
      <c r="S7">
        <v>532705.72759348096</v>
      </c>
      <c r="T7">
        <v>572508.1493698518</v>
      </c>
      <c r="U7">
        <v>673058.59340898809</v>
      </c>
      <c r="V7">
        <v>798259.9849141126</v>
      </c>
      <c r="W7">
        <v>753452.52054728474</v>
      </c>
      <c r="X7">
        <v>957594.61305617681</v>
      </c>
      <c r="Y7">
        <v>868176.89898977405</v>
      </c>
      <c r="Z7">
        <v>1093413.8016442673</v>
      </c>
      <c r="AA7">
        <v>1036769.8926209197</v>
      </c>
      <c r="AB7">
        <v>1118096.2782839017</v>
      </c>
      <c r="AC7">
        <v>1153672</v>
      </c>
      <c r="AD7">
        <v>1156472</v>
      </c>
      <c r="AE7">
        <v>1151272</v>
      </c>
      <c r="AF7">
        <v>1152072</v>
      </c>
      <c r="AG7">
        <v>1146872</v>
      </c>
      <c r="AH7">
        <v>1141672</v>
      </c>
      <c r="AI7">
        <v>1136472</v>
      </c>
      <c r="AJ7">
        <v>1131272</v>
      </c>
      <c r="AK7">
        <v>1126072</v>
      </c>
      <c r="AL7">
        <v>1120872</v>
      </c>
      <c r="AM7">
        <v>1115672</v>
      </c>
      <c r="AN7">
        <v>1110472</v>
      </c>
    </row>
    <row r="8" spans="1:41" x14ac:dyDescent="0.25">
      <c r="A8" s="8" t="s">
        <v>20</v>
      </c>
      <c r="B8" s="1">
        <v>12.5</v>
      </c>
      <c r="C8" t="s">
        <v>4</v>
      </c>
      <c r="L8">
        <v>-136057.44277612725</v>
      </c>
      <c r="M8">
        <v>-36163.409571840893</v>
      </c>
      <c r="N8">
        <v>110047.10266555008</v>
      </c>
      <c r="O8">
        <v>164653.98902999307</v>
      </c>
      <c r="P8">
        <v>255956.23449075059</v>
      </c>
      <c r="Q8">
        <v>344513.57336880593</v>
      </c>
      <c r="R8">
        <v>438657.83625780162</v>
      </c>
      <c r="S8">
        <v>489565.10099609196</v>
      </c>
      <c r="T8">
        <v>557214.03391693067</v>
      </c>
      <c r="U8">
        <v>715016.10582563549</v>
      </c>
      <c r="V8">
        <v>673518.96107498137</v>
      </c>
      <c r="W8">
        <v>811615.14212181233</v>
      </c>
      <c r="X8">
        <v>919052.24176206137</v>
      </c>
      <c r="Y8">
        <v>824710.04378333432</v>
      </c>
      <c r="Z8">
        <v>966070.69693819759</v>
      </c>
      <c r="AA8">
        <v>1046214.8543410196</v>
      </c>
      <c r="AB8">
        <v>1049131.3823512325</v>
      </c>
      <c r="AC8">
        <v>1153672</v>
      </c>
      <c r="AD8">
        <v>1156472</v>
      </c>
      <c r="AE8">
        <v>1151272</v>
      </c>
      <c r="AF8">
        <v>1152072</v>
      </c>
      <c r="AG8">
        <v>1146872</v>
      </c>
      <c r="AH8">
        <v>1141672</v>
      </c>
      <c r="AI8">
        <v>1136472</v>
      </c>
      <c r="AJ8">
        <v>1131272</v>
      </c>
      <c r="AK8">
        <v>1126072</v>
      </c>
      <c r="AL8">
        <v>1120872</v>
      </c>
      <c r="AM8">
        <v>1115672</v>
      </c>
      <c r="AN8">
        <v>1110472</v>
      </c>
    </row>
    <row r="9" spans="1:41" x14ac:dyDescent="0.25">
      <c r="A9" s="8" t="s">
        <v>55</v>
      </c>
      <c r="B9">
        <v>30664</v>
      </c>
      <c r="C9" t="s">
        <v>3</v>
      </c>
      <c r="L9">
        <v>-132117.5620133921</v>
      </c>
      <c r="M9">
        <v>-68750.151010537054</v>
      </c>
      <c r="N9">
        <v>116979.45810131077</v>
      </c>
      <c r="O9">
        <v>146977.04289499763</v>
      </c>
      <c r="P9">
        <v>293483.43737428612</v>
      </c>
      <c r="Q9">
        <v>334687.55696300277</v>
      </c>
      <c r="R9">
        <v>391639.77277695842</v>
      </c>
      <c r="S9">
        <v>447094.52932313283</v>
      </c>
      <c r="T9">
        <v>616219.78444078087</v>
      </c>
      <c r="U9">
        <v>681968.9066498226</v>
      </c>
      <c r="V9">
        <v>699538.41912603774</v>
      </c>
      <c r="W9">
        <v>789899.33748366253</v>
      </c>
      <c r="X9">
        <v>871452.53411800205</v>
      </c>
      <c r="Y9">
        <v>1040465.4045984799</v>
      </c>
      <c r="Z9">
        <v>1083895.0300254258</v>
      </c>
      <c r="AA9">
        <v>1065016.3515881416</v>
      </c>
      <c r="AB9">
        <v>1158872</v>
      </c>
      <c r="AC9">
        <v>1153672</v>
      </c>
      <c r="AD9">
        <v>1156472</v>
      </c>
      <c r="AE9">
        <v>1151272</v>
      </c>
      <c r="AF9">
        <v>1152072</v>
      </c>
      <c r="AG9">
        <v>1146872</v>
      </c>
      <c r="AH9">
        <v>1141672</v>
      </c>
      <c r="AI9">
        <v>1136472</v>
      </c>
      <c r="AJ9">
        <v>1131272</v>
      </c>
      <c r="AK9">
        <v>1126072</v>
      </c>
      <c r="AL9">
        <v>1120872</v>
      </c>
      <c r="AM9">
        <v>1115672</v>
      </c>
      <c r="AN9">
        <v>1110472</v>
      </c>
    </row>
    <row r="10" spans="1:41" x14ac:dyDescent="0.25">
      <c r="A10" s="8" t="s">
        <v>9</v>
      </c>
      <c r="B10">
        <f ca="1">NORMINV(RAND(),H3,G3)*365.2421988</f>
        <v>1018.4435728611028</v>
      </c>
      <c r="L10">
        <v>-123933.85112463706</v>
      </c>
      <c r="M10">
        <v>-58847.723428732483</v>
      </c>
      <c r="N10">
        <v>67644.235837672139</v>
      </c>
      <c r="O10">
        <v>194138.34843748668</v>
      </c>
      <c r="P10">
        <v>258709.86945255927</v>
      </c>
      <c r="Q10">
        <v>316927.92496986373</v>
      </c>
      <c r="R10">
        <v>404319.48342301173</v>
      </c>
      <c r="S10">
        <v>478338.98238090205</v>
      </c>
      <c r="T10">
        <v>535990.65236891678</v>
      </c>
      <c r="U10">
        <v>561446.88997213135</v>
      </c>
      <c r="V10">
        <v>733388.22830152058</v>
      </c>
      <c r="W10">
        <v>746540.53593914304</v>
      </c>
      <c r="X10">
        <v>878948.01028461452</v>
      </c>
      <c r="Y10">
        <v>884346.59740348882</v>
      </c>
      <c r="Z10">
        <v>1049391.3347900414</v>
      </c>
      <c r="AA10">
        <v>1109958.7809205991</v>
      </c>
      <c r="AB10">
        <v>1158872</v>
      </c>
      <c r="AC10">
        <v>1153672</v>
      </c>
      <c r="AD10">
        <v>1156472</v>
      </c>
      <c r="AE10">
        <v>1151272</v>
      </c>
      <c r="AF10">
        <v>1152072</v>
      </c>
      <c r="AG10">
        <v>1146872</v>
      </c>
      <c r="AH10">
        <v>1141672</v>
      </c>
      <c r="AI10">
        <v>1136472</v>
      </c>
      <c r="AJ10">
        <v>1131272</v>
      </c>
      <c r="AK10">
        <v>1126072</v>
      </c>
      <c r="AL10">
        <v>1120872</v>
      </c>
      <c r="AM10">
        <v>1115672</v>
      </c>
      <c r="AN10">
        <v>1110472</v>
      </c>
    </row>
    <row r="11" spans="1:41" x14ac:dyDescent="0.25">
      <c r="A11" s="8" t="s">
        <v>17</v>
      </c>
      <c r="B11">
        <v>9</v>
      </c>
      <c r="C11" t="s">
        <v>8</v>
      </c>
      <c r="L11">
        <v>-127751.45705128671</v>
      </c>
      <c r="M11">
        <v>-53056.052292458713</v>
      </c>
      <c r="N11">
        <v>131481.49291017349</v>
      </c>
      <c r="O11">
        <v>164884.34368448262</v>
      </c>
      <c r="P11">
        <v>266887.7776342514</v>
      </c>
      <c r="Q11">
        <v>321899.45270696818</v>
      </c>
      <c r="R11">
        <v>396737.37131444132</v>
      </c>
      <c r="S11">
        <v>501575.46218210948</v>
      </c>
      <c r="T11">
        <v>511621.0235370897</v>
      </c>
      <c r="U11">
        <v>537807.74832209875</v>
      </c>
      <c r="V11">
        <v>705577.66742150148</v>
      </c>
      <c r="W11">
        <v>846582.16278445593</v>
      </c>
      <c r="X11">
        <v>897376.56562834303</v>
      </c>
      <c r="Y11">
        <v>944960.589313403</v>
      </c>
      <c r="Z11">
        <v>877885.16329602781</v>
      </c>
      <c r="AA11">
        <v>1152380.727425552</v>
      </c>
      <c r="AB11">
        <v>1107898.2247205486</v>
      </c>
      <c r="AC11">
        <v>1153672</v>
      </c>
      <c r="AD11">
        <v>1156472</v>
      </c>
      <c r="AE11">
        <v>1151272</v>
      </c>
      <c r="AF11">
        <v>1152072</v>
      </c>
      <c r="AG11">
        <v>1146872</v>
      </c>
      <c r="AH11">
        <v>1141672</v>
      </c>
      <c r="AI11">
        <v>1136472</v>
      </c>
      <c r="AJ11">
        <v>1131272</v>
      </c>
      <c r="AK11">
        <v>1126072</v>
      </c>
      <c r="AL11">
        <v>1120872</v>
      </c>
      <c r="AM11">
        <v>1115672</v>
      </c>
      <c r="AN11">
        <v>1110472</v>
      </c>
    </row>
    <row r="12" spans="1:41" x14ac:dyDescent="0.25">
      <c r="L12">
        <v>-140068.17826589453</v>
      </c>
      <c r="M12">
        <v>-45860.023018549429</v>
      </c>
      <c r="N12">
        <v>102274.78972033993</v>
      </c>
      <c r="O12">
        <v>176425.84970541368</v>
      </c>
      <c r="P12">
        <v>233803.56003782328</v>
      </c>
      <c r="Q12">
        <v>310930.39457164786</v>
      </c>
      <c r="R12">
        <v>429226.03770235926</v>
      </c>
      <c r="S12">
        <v>401299.59709863586</v>
      </c>
      <c r="T12">
        <v>533350.33798003534</v>
      </c>
      <c r="U12">
        <v>622054.94389845373</v>
      </c>
      <c r="V12">
        <v>681029.53386680852</v>
      </c>
      <c r="W12">
        <v>781600.87435756181</v>
      </c>
      <c r="X12">
        <v>822892.3079414469</v>
      </c>
      <c r="Y12">
        <v>962780.50086061098</v>
      </c>
      <c r="Z12">
        <v>1008161.2899391656</v>
      </c>
      <c r="AA12">
        <v>969461.28474170831</v>
      </c>
      <c r="AB12">
        <v>1158872</v>
      </c>
      <c r="AC12">
        <v>1153672</v>
      </c>
      <c r="AD12">
        <v>1156472</v>
      </c>
      <c r="AE12">
        <v>1151272</v>
      </c>
      <c r="AF12">
        <v>1152072</v>
      </c>
      <c r="AG12">
        <v>1146872</v>
      </c>
      <c r="AH12">
        <v>1141672</v>
      </c>
      <c r="AI12">
        <v>1136472</v>
      </c>
      <c r="AJ12">
        <v>1131272</v>
      </c>
      <c r="AK12">
        <v>1126072</v>
      </c>
      <c r="AL12">
        <v>1120872</v>
      </c>
      <c r="AM12">
        <v>1115672</v>
      </c>
      <c r="AN12">
        <v>1110472</v>
      </c>
    </row>
    <row r="13" spans="1:41" x14ac:dyDescent="0.25">
      <c r="A13" s="8"/>
      <c r="B13" s="8" t="s">
        <v>19</v>
      </c>
      <c r="C13" s="8" t="s">
        <v>36</v>
      </c>
      <c r="D13" s="8"/>
      <c r="L13">
        <v>-123517.48750500777</v>
      </c>
      <c r="M13">
        <v>-54083.710982412333</v>
      </c>
      <c r="N13">
        <v>85126.503208003007</v>
      </c>
      <c r="O13">
        <v>131181.92407768976</v>
      </c>
      <c r="P13">
        <v>235832.70691670559</v>
      </c>
      <c r="Q13">
        <v>309991.63241035701</v>
      </c>
      <c r="R13">
        <v>328020.21233966574</v>
      </c>
      <c r="S13">
        <v>455363.88368005375</v>
      </c>
      <c r="T13">
        <v>549026.66026365315</v>
      </c>
      <c r="U13">
        <v>646127.50922394823</v>
      </c>
      <c r="V13">
        <v>761235.44695625501</v>
      </c>
      <c r="W13">
        <v>823010.79605055996</v>
      </c>
      <c r="X13">
        <v>866357.70523507521</v>
      </c>
      <c r="Y13">
        <v>924957.29772896715</v>
      </c>
      <c r="Z13">
        <v>955288.79623123026</v>
      </c>
      <c r="AA13">
        <v>1061503.687483585</v>
      </c>
      <c r="AB13">
        <v>1148048.9731725375</v>
      </c>
      <c r="AC13">
        <v>1146442.8467635943</v>
      </c>
      <c r="AD13">
        <v>1156472</v>
      </c>
      <c r="AE13">
        <v>1151272</v>
      </c>
      <c r="AF13">
        <v>1152072</v>
      </c>
      <c r="AG13">
        <v>1146872</v>
      </c>
      <c r="AH13">
        <v>1141672</v>
      </c>
      <c r="AI13">
        <v>1136472</v>
      </c>
      <c r="AJ13">
        <v>1131272</v>
      </c>
      <c r="AK13">
        <v>1126072</v>
      </c>
      <c r="AL13">
        <v>1120872</v>
      </c>
      <c r="AM13">
        <v>1115672</v>
      </c>
      <c r="AN13">
        <v>1110472</v>
      </c>
    </row>
    <row r="14" spans="1:41" x14ac:dyDescent="0.25">
      <c r="A14" s="8" t="s">
        <v>38</v>
      </c>
      <c r="B14">
        <f>B1*B2</f>
        <v>55100</v>
      </c>
      <c r="C14">
        <f>B14*B5</f>
        <v>1377500</v>
      </c>
      <c r="D14" s="8" t="s">
        <v>37</v>
      </c>
      <c r="L14">
        <v>-128029.65823818743</v>
      </c>
      <c r="M14">
        <v>-75062.468734678347</v>
      </c>
      <c r="N14">
        <v>90101.149643530138</v>
      </c>
      <c r="O14">
        <v>211622.1545570551</v>
      </c>
      <c r="P14">
        <v>243179.99104357115</v>
      </c>
      <c r="Q14">
        <v>360867.44658504659</v>
      </c>
      <c r="R14">
        <v>413280.67645661999</v>
      </c>
      <c r="S14">
        <v>422182.92546539765</v>
      </c>
      <c r="T14">
        <v>706188.13984845742</v>
      </c>
      <c r="U14">
        <v>644074.71655336453</v>
      </c>
      <c r="V14">
        <v>666947.26716242032</v>
      </c>
      <c r="W14">
        <v>733443.47468293272</v>
      </c>
      <c r="X14">
        <v>840511.70405668137</v>
      </c>
      <c r="Y14">
        <v>999597.74129646993</v>
      </c>
      <c r="Z14">
        <v>892661.67799689411</v>
      </c>
      <c r="AA14">
        <v>855951.8307102056</v>
      </c>
      <c r="AB14">
        <v>1151774.5347775524</v>
      </c>
      <c r="AC14">
        <v>1153672</v>
      </c>
      <c r="AD14">
        <v>1156472</v>
      </c>
      <c r="AE14">
        <v>1151272</v>
      </c>
      <c r="AF14">
        <v>1152072</v>
      </c>
      <c r="AG14">
        <v>1146872</v>
      </c>
      <c r="AH14">
        <v>1141672</v>
      </c>
      <c r="AI14">
        <v>1136472</v>
      </c>
      <c r="AJ14">
        <v>1131272</v>
      </c>
      <c r="AK14">
        <v>1126072</v>
      </c>
      <c r="AL14">
        <v>1120872</v>
      </c>
      <c r="AM14">
        <v>1115672</v>
      </c>
      <c r="AN14">
        <v>1110472</v>
      </c>
    </row>
    <row r="15" spans="1:41" x14ac:dyDescent="0.25">
      <c r="L15">
        <v>-132732.42193282652</v>
      </c>
      <c r="M15">
        <v>-46858.647103452357</v>
      </c>
      <c r="N15">
        <v>91112.773272935068</v>
      </c>
      <c r="O15">
        <v>201420.17140164319</v>
      </c>
      <c r="P15">
        <v>259283.14207242627</v>
      </c>
      <c r="Q15">
        <v>307042.10212604655</v>
      </c>
      <c r="R15">
        <v>410506.33919242793</v>
      </c>
      <c r="S15">
        <v>534797.9611655511</v>
      </c>
      <c r="T15">
        <v>642463.00648500235</v>
      </c>
      <c r="U15">
        <v>597789.85089721775</v>
      </c>
      <c r="V15">
        <v>619857.5458815184</v>
      </c>
      <c r="W15">
        <v>796820.89007472934</v>
      </c>
      <c r="X15">
        <v>894681.94640180818</v>
      </c>
      <c r="Y15">
        <v>983068.32527034078</v>
      </c>
      <c r="Z15">
        <v>937264.71116186166</v>
      </c>
      <c r="AA15">
        <v>1142204.0250185006</v>
      </c>
      <c r="AB15">
        <v>1158872</v>
      </c>
      <c r="AC15">
        <v>1153672</v>
      </c>
      <c r="AD15">
        <v>1156472</v>
      </c>
      <c r="AE15">
        <v>1151272</v>
      </c>
      <c r="AF15">
        <v>1152072</v>
      </c>
      <c r="AG15">
        <v>1146872</v>
      </c>
      <c r="AH15">
        <v>1141672</v>
      </c>
      <c r="AI15">
        <v>1136472</v>
      </c>
      <c r="AJ15">
        <v>1131272</v>
      </c>
      <c r="AK15">
        <v>1126072</v>
      </c>
      <c r="AL15">
        <v>1120872</v>
      </c>
      <c r="AM15">
        <v>1115672</v>
      </c>
      <c r="AN15">
        <v>1110472</v>
      </c>
    </row>
    <row r="16" spans="1:41" x14ac:dyDescent="0.25">
      <c r="A16" s="8"/>
      <c r="B16" s="8" t="s">
        <v>21</v>
      </c>
      <c r="L16">
        <v>-134926.30523699941</v>
      </c>
      <c r="M16">
        <v>-56768.943092921516</v>
      </c>
      <c r="N16">
        <v>119806.00545610674</v>
      </c>
      <c r="O16">
        <v>186995.95564590755</v>
      </c>
      <c r="P16">
        <v>254721.86001865473</v>
      </c>
      <c r="Q16">
        <v>373495.65141647274</v>
      </c>
      <c r="R16">
        <v>408620.1780384786</v>
      </c>
      <c r="S16">
        <v>472716.27028084197</v>
      </c>
      <c r="T16">
        <v>580182.09041218832</v>
      </c>
      <c r="U16">
        <v>631148.83109194646</v>
      </c>
      <c r="V16">
        <v>651354.54283545411</v>
      </c>
      <c r="W16">
        <v>777927.85156096902</v>
      </c>
      <c r="X16">
        <v>843940.31970402435</v>
      </c>
      <c r="Y16">
        <v>872124.88342708629</v>
      </c>
      <c r="Z16">
        <v>931046.35747258901</v>
      </c>
      <c r="AA16">
        <v>1053530.2006084514</v>
      </c>
      <c r="AB16">
        <v>1085999.2704019684</v>
      </c>
      <c r="AC16">
        <v>1153672</v>
      </c>
      <c r="AD16">
        <v>1156472</v>
      </c>
      <c r="AE16">
        <v>1151272</v>
      </c>
      <c r="AF16">
        <v>1152072</v>
      </c>
      <c r="AG16">
        <v>1146872</v>
      </c>
      <c r="AH16">
        <v>1141672</v>
      </c>
      <c r="AI16">
        <v>1136472</v>
      </c>
      <c r="AJ16">
        <v>1131272</v>
      </c>
      <c r="AK16">
        <v>1126072</v>
      </c>
      <c r="AL16">
        <v>1120872</v>
      </c>
      <c r="AM16">
        <v>1115672</v>
      </c>
      <c r="AN16">
        <v>1110472</v>
      </c>
    </row>
    <row r="17" spans="1:40" x14ac:dyDescent="0.25">
      <c r="A17" s="8" t="s">
        <v>39</v>
      </c>
      <c r="B17">
        <f ca="1">B11*B10</f>
        <v>9165.9921557499256</v>
      </c>
      <c r="L17">
        <v>-125396.6725489716</v>
      </c>
      <c r="M17">
        <v>-73808.263103107223</v>
      </c>
      <c r="N17">
        <v>130471.68654015707</v>
      </c>
      <c r="O17">
        <v>160991.50223907619</v>
      </c>
      <c r="P17">
        <v>268419.28794598579</v>
      </c>
      <c r="Q17">
        <v>296134.46726772445</v>
      </c>
      <c r="R17">
        <v>369430.23183537484</v>
      </c>
      <c r="S17">
        <v>456414.54548850376</v>
      </c>
      <c r="T17">
        <v>550155.49877785088</v>
      </c>
      <c r="U17">
        <v>619659.80131772743</v>
      </c>
      <c r="V17">
        <v>757644.65739406343</v>
      </c>
      <c r="W17">
        <v>739750.87364673486</v>
      </c>
      <c r="X17">
        <v>866620.93287702766</v>
      </c>
      <c r="Y17">
        <v>914083.78792589996</v>
      </c>
      <c r="Z17">
        <v>1027290.6078149448</v>
      </c>
      <c r="AA17">
        <v>1156072</v>
      </c>
      <c r="AB17">
        <v>1032102.6384211935</v>
      </c>
      <c r="AC17">
        <v>1129824.8889146226</v>
      </c>
      <c r="AD17">
        <v>1156472</v>
      </c>
      <c r="AE17">
        <v>1151272</v>
      </c>
      <c r="AF17">
        <v>1152072</v>
      </c>
      <c r="AG17">
        <v>1146872</v>
      </c>
      <c r="AH17">
        <v>1141672</v>
      </c>
      <c r="AI17">
        <v>1136472</v>
      </c>
      <c r="AJ17">
        <v>1131272</v>
      </c>
      <c r="AK17">
        <v>1126072</v>
      </c>
      <c r="AL17">
        <v>1120872</v>
      </c>
      <c r="AM17">
        <v>1115672</v>
      </c>
      <c r="AN17">
        <v>1110472</v>
      </c>
    </row>
    <row r="18" spans="1:40" x14ac:dyDescent="0.25">
      <c r="L18">
        <v>-119156.28060931643</v>
      </c>
      <c r="M18">
        <v>-59026.263868817128</v>
      </c>
      <c r="N18">
        <v>110092.20392728783</v>
      </c>
      <c r="O18">
        <v>157760.16403942602</v>
      </c>
      <c r="P18">
        <v>239434.70219845604</v>
      </c>
      <c r="Q18">
        <v>268808.65228476061</v>
      </c>
      <c r="R18">
        <v>455787.75994601473</v>
      </c>
      <c r="S18">
        <v>477293.5050931091</v>
      </c>
      <c r="T18">
        <v>517539.13872226409</v>
      </c>
      <c r="U18">
        <v>705327.177132532</v>
      </c>
      <c r="V18">
        <v>739492.0885627378</v>
      </c>
      <c r="W18">
        <v>771826.15451671463</v>
      </c>
      <c r="X18">
        <v>898322.0472850909</v>
      </c>
      <c r="Y18">
        <v>867170.73649473628</v>
      </c>
      <c r="Z18">
        <v>1035949.7923294096</v>
      </c>
      <c r="AA18">
        <v>1156072</v>
      </c>
      <c r="AB18">
        <v>1158872</v>
      </c>
      <c r="AC18">
        <v>1153672</v>
      </c>
      <c r="AD18">
        <v>1156472</v>
      </c>
      <c r="AE18">
        <v>1151272</v>
      </c>
      <c r="AF18">
        <v>1152072</v>
      </c>
      <c r="AG18">
        <v>1146872</v>
      </c>
      <c r="AH18">
        <v>1141672</v>
      </c>
      <c r="AI18">
        <v>1136472</v>
      </c>
      <c r="AJ18">
        <v>1131272</v>
      </c>
      <c r="AK18">
        <v>1126072</v>
      </c>
      <c r="AL18">
        <v>1120872</v>
      </c>
      <c r="AM18">
        <v>1115672</v>
      </c>
      <c r="AN18">
        <v>1110472</v>
      </c>
    </row>
    <row r="19" spans="1:40" x14ac:dyDescent="0.25">
      <c r="A19" s="8"/>
      <c r="B19" s="8" t="s">
        <v>22</v>
      </c>
      <c r="L19">
        <v>-123694.45973471389</v>
      </c>
      <c r="M19">
        <v>-46480.06067436235</v>
      </c>
      <c r="N19">
        <v>109015.82525457535</v>
      </c>
      <c r="O19">
        <v>174026.02062366134</v>
      </c>
      <c r="P19">
        <v>327528.33071402868</v>
      </c>
      <c r="Q19">
        <v>329596.68387973111</v>
      </c>
      <c r="R19">
        <v>406175.67378340475</v>
      </c>
      <c r="S19">
        <v>543414.4203322595</v>
      </c>
      <c r="T19">
        <v>622151.88392794074</v>
      </c>
      <c r="U19">
        <v>579102.16505129333</v>
      </c>
      <c r="V19">
        <v>688334.79509098467</v>
      </c>
      <c r="W19">
        <v>763334.07791519794</v>
      </c>
      <c r="X19">
        <v>851350.63521338184</v>
      </c>
      <c r="Y19">
        <v>1131160.7646751169</v>
      </c>
      <c r="Z19">
        <v>1052700.3300384022</v>
      </c>
      <c r="AA19">
        <v>1156072</v>
      </c>
      <c r="AB19">
        <v>1129893.8061479507</v>
      </c>
      <c r="AC19">
        <v>1153672</v>
      </c>
      <c r="AD19">
        <v>1156472</v>
      </c>
      <c r="AE19">
        <v>1151272</v>
      </c>
      <c r="AF19">
        <v>1152072</v>
      </c>
      <c r="AG19">
        <v>1146872</v>
      </c>
      <c r="AH19">
        <v>1141672</v>
      </c>
      <c r="AI19">
        <v>1136472</v>
      </c>
      <c r="AJ19">
        <v>1131272</v>
      </c>
      <c r="AK19">
        <v>1126072</v>
      </c>
      <c r="AL19">
        <v>1120872</v>
      </c>
      <c r="AM19">
        <v>1115672</v>
      </c>
      <c r="AN19">
        <v>1110472</v>
      </c>
    </row>
    <row r="20" spans="1:40" x14ac:dyDescent="0.25">
      <c r="A20" s="8" t="s">
        <v>45</v>
      </c>
      <c r="B20">
        <f>B3*B11+B7+B9*2-B6</f>
        <v>158928</v>
      </c>
      <c r="L20">
        <v>-113705.17595553934</v>
      </c>
      <c r="M20">
        <v>-56376.325761368033</v>
      </c>
      <c r="N20">
        <v>91725.602900047088</v>
      </c>
      <c r="O20">
        <v>175598.1302039033</v>
      </c>
      <c r="P20">
        <v>287065.86913794896</v>
      </c>
      <c r="Q20">
        <v>288570.47920542432</v>
      </c>
      <c r="R20">
        <v>454108.45275436505</v>
      </c>
      <c r="S20">
        <v>485094.96012162208</v>
      </c>
      <c r="T20">
        <v>529224.21661430656</v>
      </c>
      <c r="U20">
        <v>532024.57620490552</v>
      </c>
      <c r="V20">
        <v>611661.68110568181</v>
      </c>
      <c r="W20">
        <v>858126.62822370883</v>
      </c>
      <c r="X20">
        <v>812458.10310938302</v>
      </c>
      <c r="Y20">
        <v>940725.13186393864</v>
      </c>
      <c r="Z20">
        <v>1026895.5245619128</v>
      </c>
      <c r="AA20">
        <v>1107906.8083084396</v>
      </c>
      <c r="AB20">
        <v>1158872</v>
      </c>
      <c r="AC20">
        <v>1153672</v>
      </c>
      <c r="AD20">
        <v>1156472</v>
      </c>
      <c r="AE20">
        <v>1151272</v>
      </c>
      <c r="AF20">
        <v>1152072</v>
      </c>
      <c r="AG20">
        <v>1146872</v>
      </c>
      <c r="AH20">
        <v>1141672</v>
      </c>
      <c r="AI20">
        <v>1136472</v>
      </c>
      <c r="AJ20">
        <v>1131272</v>
      </c>
      <c r="AK20">
        <v>1126072</v>
      </c>
      <c r="AL20">
        <v>1120872</v>
      </c>
      <c r="AM20">
        <v>1115672</v>
      </c>
      <c r="AN20">
        <v>1110472</v>
      </c>
    </row>
    <row r="21" spans="1:40" x14ac:dyDescent="0.25">
      <c r="A21" s="8" t="s">
        <v>46</v>
      </c>
      <c r="B21">
        <f>B3*B11+B7+B9*2</f>
        <v>304928</v>
      </c>
      <c r="L21">
        <v>-133966.40926007298</v>
      </c>
      <c r="M21">
        <v>-57470.242292738054</v>
      </c>
      <c r="N21">
        <v>89916.822964298772</v>
      </c>
      <c r="O21">
        <v>194311.71155376255</v>
      </c>
      <c r="P21">
        <v>237738.2475438203</v>
      </c>
      <c r="Q21">
        <v>387531.91351943242</v>
      </c>
      <c r="R21">
        <v>408346.69918284577</v>
      </c>
      <c r="S21">
        <v>527529.99497376231</v>
      </c>
      <c r="T21">
        <v>546011.20973918342</v>
      </c>
      <c r="U21">
        <v>668246.35401989613</v>
      </c>
      <c r="V21">
        <v>730304.90194507362</v>
      </c>
      <c r="W21">
        <v>823304.1136997873</v>
      </c>
      <c r="X21">
        <v>933383.95418962231</v>
      </c>
      <c r="Y21">
        <v>951327.22825084231</v>
      </c>
      <c r="Z21">
        <v>962991.65220449306</v>
      </c>
      <c r="AA21">
        <v>1108633.8201219866</v>
      </c>
      <c r="AB21">
        <v>1158872</v>
      </c>
      <c r="AC21">
        <v>1153672</v>
      </c>
      <c r="AD21">
        <v>1156472</v>
      </c>
      <c r="AE21">
        <v>1151272</v>
      </c>
      <c r="AF21">
        <v>1152072</v>
      </c>
      <c r="AG21">
        <v>1146872</v>
      </c>
      <c r="AH21">
        <v>1141672</v>
      </c>
      <c r="AI21">
        <v>1136472</v>
      </c>
      <c r="AJ21">
        <v>1131272</v>
      </c>
      <c r="AK21">
        <v>1126072</v>
      </c>
      <c r="AL21">
        <v>1120872</v>
      </c>
      <c r="AM21">
        <v>1115672</v>
      </c>
      <c r="AN21">
        <v>1110472</v>
      </c>
    </row>
    <row r="22" spans="1:40" x14ac:dyDescent="0.25">
      <c r="L22">
        <v>-115438.70040705637</v>
      </c>
      <c r="M22">
        <v>-54010.07021417236</v>
      </c>
      <c r="N22">
        <v>85531.896570150508</v>
      </c>
      <c r="O22">
        <v>135846.37911656511</v>
      </c>
      <c r="P22">
        <v>276936.54499164026</v>
      </c>
      <c r="Q22">
        <v>344230.81195120187</v>
      </c>
      <c r="R22">
        <v>350951.62445076229</v>
      </c>
      <c r="S22">
        <v>487866.90699632082</v>
      </c>
      <c r="T22">
        <v>564181.26679964946</v>
      </c>
      <c r="U22">
        <v>654827.21677052765</v>
      </c>
      <c r="V22">
        <v>701908.32309451303</v>
      </c>
      <c r="W22">
        <v>823727.50079605286</v>
      </c>
      <c r="X22">
        <v>858366.74471073179</v>
      </c>
      <c r="Y22">
        <v>971989.04662113148</v>
      </c>
      <c r="Z22">
        <v>1065769.3360889438</v>
      </c>
      <c r="AA22">
        <v>1104189.6738889106</v>
      </c>
      <c r="AB22">
        <v>1158872</v>
      </c>
      <c r="AC22">
        <v>1153672</v>
      </c>
      <c r="AD22">
        <v>1156472</v>
      </c>
      <c r="AE22">
        <v>1151272</v>
      </c>
      <c r="AF22">
        <v>1152072</v>
      </c>
      <c r="AG22">
        <v>1146872</v>
      </c>
      <c r="AH22">
        <v>1141672</v>
      </c>
      <c r="AI22">
        <v>1136472</v>
      </c>
      <c r="AJ22">
        <v>1131272</v>
      </c>
      <c r="AK22">
        <v>1126072</v>
      </c>
      <c r="AL22">
        <v>1120872</v>
      </c>
      <c r="AM22">
        <v>1115672</v>
      </c>
      <c r="AN22">
        <v>1110472</v>
      </c>
    </row>
    <row r="23" spans="1:40" x14ac:dyDescent="0.25">
      <c r="A23" s="8"/>
      <c r="B23" s="8" t="s">
        <v>23</v>
      </c>
      <c r="C23" s="8" t="s">
        <v>18</v>
      </c>
      <c r="D23" s="8"/>
      <c r="L23">
        <v>-117704.12681834865</v>
      </c>
      <c r="M23">
        <v>-60314.438646143302</v>
      </c>
      <c r="N23">
        <v>65938.279706160305</v>
      </c>
      <c r="O23">
        <v>141656.40817538754</v>
      </c>
      <c r="P23">
        <v>221892.40579267056</v>
      </c>
      <c r="Q23">
        <v>339362.82095785218</v>
      </c>
      <c r="R23">
        <v>457264.16246430564</v>
      </c>
      <c r="S23">
        <v>549451.81136913982</v>
      </c>
      <c r="T23">
        <v>460373.29709982802</v>
      </c>
      <c r="U23">
        <v>682122.76933171786</v>
      </c>
      <c r="V23">
        <v>678512.53975947807</v>
      </c>
      <c r="W23">
        <v>810556.45183451916</v>
      </c>
      <c r="X23">
        <v>928304.5329159433</v>
      </c>
      <c r="Y23">
        <v>803336.55605003692</v>
      </c>
      <c r="Z23">
        <v>1139535.0437725184</v>
      </c>
      <c r="AA23">
        <v>968586.86815569131</v>
      </c>
      <c r="AB23">
        <v>1158872</v>
      </c>
      <c r="AC23">
        <v>1153672</v>
      </c>
      <c r="AD23">
        <v>1156472</v>
      </c>
      <c r="AE23">
        <v>1151272</v>
      </c>
      <c r="AF23">
        <v>1152072</v>
      </c>
      <c r="AG23">
        <v>1146872</v>
      </c>
      <c r="AH23">
        <v>1141672</v>
      </c>
      <c r="AI23">
        <v>1136472</v>
      </c>
      <c r="AJ23">
        <v>1131272</v>
      </c>
      <c r="AK23">
        <v>1126072</v>
      </c>
      <c r="AL23">
        <v>1120872</v>
      </c>
      <c r="AM23">
        <v>1115672</v>
      </c>
      <c r="AN23">
        <v>1110472</v>
      </c>
    </row>
    <row r="24" spans="1:40" x14ac:dyDescent="0.25">
      <c r="A24" s="8" t="s">
        <v>40</v>
      </c>
      <c r="B24" cm="1">
        <f t="array" aca="1" ref="B24" ca="1">_xlfn.IFS(B1-B17&lt;0,0,1=1,B1-B17)</f>
        <v>334.00784425007441</v>
      </c>
      <c r="C24">
        <f ca="1">B24*B2*B5</f>
        <v>48431.13741626079</v>
      </c>
      <c r="D24" s="8" t="s">
        <v>41</v>
      </c>
      <c r="L24">
        <v>-144882.43015944189</v>
      </c>
      <c r="M24">
        <v>-67185.577566180844</v>
      </c>
      <c r="N24">
        <v>97928.540984492982</v>
      </c>
      <c r="O24">
        <v>207037.6856835729</v>
      </c>
      <c r="P24">
        <v>268147.27122198499</v>
      </c>
      <c r="Q24">
        <v>305491.78420493728</v>
      </c>
      <c r="R24">
        <v>370266.1899840117</v>
      </c>
      <c r="S24">
        <v>478376.07207458606</v>
      </c>
      <c r="T24">
        <v>628280.81566586101</v>
      </c>
      <c r="U24">
        <v>711543.81993933185</v>
      </c>
      <c r="V24">
        <v>819279.49567339453</v>
      </c>
      <c r="W24">
        <v>742164.22558924463</v>
      </c>
      <c r="X24">
        <v>849838.02509071724</v>
      </c>
      <c r="Y24">
        <v>855001.20597812801</v>
      </c>
      <c r="Z24">
        <v>1041504.8107793839</v>
      </c>
      <c r="AA24">
        <v>1091137.3063562647</v>
      </c>
      <c r="AB24">
        <v>1158872</v>
      </c>
      <c r="AC24">
        <v>1153672</v>
      </c>
      <c r="AD24">
        <v>1156472</v>
      </c>
      <c r="AE24">
        <v>1151272</v>
      </c>
      <c r="AF24">
        <v>1152072</v>
      </c>
      <c r="AG24">
        <v>1146872</v>
      </c>
      <c r="AH24">
        <v>1141672</v>
      </c>
      <c r="AI24">
        <v>1136472</v>
      </c>
      <c r="AJ24">
        <v>1131272</v>
      </c>
      <c r="AK24">
        <v>1126072</v>
      </c>
      <c r="AL24">
        <v>1120872</v>
      </c>
      <c r="AM24">
        <v>1115672</v>
      </c>
      <c r="AN24">
        <v>1110472</v>
      </c>
    </row>
    <row r="25" spans="1:40" x14ac:dyDescent="0.25">
      <c r="B25" t="s">
        <v>24</v>
      </c>
      <c r="L25">
        <v>-124120.99532567011</v>
      </c>
      <c r="M25">
        <v>-62093.997270031366</v>
      </c>
      <c r="N25">
        <v>117627.0021615806</v>
      </c>
      <c r="O25">
        <v>192016.86202913173</v>
      </c>
      <c r="P25">
        <v>231566.54552453058</v>
      </c>
      <c r="Q25">
        <v>321895.58877088479</v>
      </c>
      <c r="R25">
        <v>386081.84182003746</v>
      </c>
      <c r="S25">
        <v>496850.50215907511</v>
      </c>
      <c r="T25">
        <v>503337.02068465389</v>
      </c>
      <c r="U25">
        <v>630093.7239181475</v>
      </c>
      <c r="V25">
        <v>694402.87151093129</v>
      </c>
      <c r="W25">
        <v>772538.11295302468</v>
      </c>
      <c r="X25">
        <v>992759.00245258864</v>
      </c>
      <c r="Y25">
        <v>889248.96947687049</v>
      </c>
      <c r="Z25">
        <v>1056899.0643896013</v>
      </c>
      <c r="AA25">
        <v>1156072</v>
      </c>
      <c r="AB25">
        <v>1158872</v>
      </c>
      <c r="AC25">
        <v>1153672</v>
      </c>
      <c r="AD25">
        <v>1156472</v>
      </c>
      <c r="AE25">
        <v>1151272</v>
      </c>
      <c r="AF25">
        <v>1152072</v>
      </c>
      <c r="AG25">
        <v>1146872</v>
      </c>
      <c r="AH25">
        <v>1141672</v>
      </c>
      <c r="AI25">
        <v>1136472</v>
      </c>
      <c r="AJ25">
        <v>1131272</v>
      </c>
      <c r="AK25">
        <v>1126072</v>
      </c>
      <c r="AL25">
        <v>1120872</v>
      </c>
      <c r="AM25">
        <v>1115672</v>
      </c>
      <c r="AN25">
        <v>1110472</v>
      </c>
    </row>
    <row r="26" spans="1:40" x14ac:dyDescent="0.25">
      <c r="A26" s="8"/>
      <c r="B26" s="8" t="s">
        <v>42</v>
      </c>
      <c r="L26">
        <v>-121357.75123397238</v>
      </c>
      <c r="M26">
        <v>-41162.327502847649</v>
      </c>
      <c r="N26">
        <v>115158.12142114807</v>
      </c>
      <c r="O26">
        <v>117035.55558990058</v>
      </c>
      <c r="P26">
        <v>276978.79386265087</v>
      </c>
      <c r="Q26">
        <v>270573.59111097455</v>
      </c>
      <c r="R26">
        <v>387542.5733732814</v>
      </c>
      <c r="S26">
        <v>462488.98660979327</v>
      </c>
      <c r="T26">
        <v>505554.47316620161</v>
      </c>
      <c r="U26">
        <v>671143.20579491893</v>
      </c>
      <c r="V26">
        <v>716983.55593103869</v>
      </c>
      <c r="W26">
        <v>835517.79177969694</v>
      </c>
      <c r="X26">
        <v>841824.86193598586</v>
      </c>
      <c r="Y26">
        <v>937551.89386832132</v>
      </c>
      <c r="Z26">
        <v>1034553.8805077688</v>
      </c>
      <c r="AA26">
        <v>1029589.4458376507</v>
      </c>
      <c r="AB26">
        <v>1142745.3177888149</v>
      </c>
      <c r="AC26">
        <v>1151215.82096382</v>
      </c>
      <c r="AD26">
        <v>1156472</v>
      </c>
      <c r="AE26">
        <v>1151272</v>
      </c>
      <c r="AF26">
        <v>1152072</v>
      </c>
      <c r="AG26">
        <v>1146872</v>
      </c>
      <c r="AH26">
        <v>1141672</v>
      </c>
      <c r="AI26">
        <v>1136472</v>
      </c>
      <c r="AJ26">
        <v>1131272</v>
      </c>
      <c r="AK26">
        <v>1126072</v>
      </c>
      <c r="AL26">
        <v>1120872</v>
      </c>
      <c r="AM26">
        <v>1115672</v>
      </c>
      <c r="AN26">
        <v>1110472</v>
      </c>
    </row>
    <row r="27" spans="1:40" x14ac:dyDescent="0.25">
      <c r="A27" s="8" t="s">
        <v>43</v>
      </c>
      <c r="B27">
        <f>B4*12*B5</f>
        <v>59700</v>
      </c>
      <c r="L27">
        <v>-126421.45610273653</v>
      </c>
      <c r="M27">
        <v>-44089.951780478237</v>
      </c>
      <c r="N27">
        <v>112669.1859041464</v>
      </c>
      <c r="O27">
        <v>187166.45168214152</v>
      </c>
      <c r="P27">
        <v>270373.59115715907</v>
      </c>
      <c r="Q27">
        <v>301821.54462063883</v>
      </c>
      <c r="R27">
        <v>413824.12974425545</v>
      </c>
      <c r="S27">
        <v>472392.24120291986</v>
      </c>
      <c r="T27">
        <v>537599.92200205475</v>
      </c>
      <c r="U27">
        <v>707184.85247023136</v>
      </c>
      <c r="V27">
        <v>726958.59038957674</v>
      </c>
      <c r="W27">
        <v>739597.22121383902</v>
      </c>
      <c r="X27">
        <v>927851.84684743616</v>
      </c>
      <c r="Y27">
        <v>898356.29721213109</v>
      </c>
      <c r="Z27">
        <v>982809.08550755866</v>
      </c>
      <c r="AA27">
        <v>955060.61240018229</v>
      </c>
      <c r="AB27">
        <v>1158872</v>
      </c>
      <c r="AC27">
        <v>1153672</v>
      </c>
      <c r="AD27">
        <v>1156472</v>
      </c>
      <c r="AE27">
        <v>1151272</v>
      </c>
      <c r="AF27">
        <v>1152072</v>
      </c>
      <c r="AG27">
        <v>1146872</v>
      </c>
      <c r="AH27">
        <v>1141672</v>
      </c>
      <c r="AI27">
        <v>1136472</v>
      </c>
      <c r="AJ27">
        <v>1131272</v>
      </c>
      <c r="AK27">
        <v>1126072</v>
      </c>
      <c r="AL27">
        <v>1120872</v>
      </c>
      <c r="AM27">
        <v>1115672</v>
      </c>
      <c r="AN27">
        <v>1110472</v>
      </c>
    </row>
    <row r="28" spans="1:40" x14ac:dyDescent="0.25">
      <c r="L28">
        <v>-144085.39356826665</v>
      </c>
      <c r="M28">
        <v>-90518.704890473746</v>
      </c>
      <c r="N28">
        <v>103084.34203197178</v>
      </c>
      <c r="O28">
        <v>178985.20139800734</v>
      </c>
      <c r="P28">
        <v>266541.04865619366</v>
      </c>
      <c r="Q28">
        <v>312783.57084153243</v>
      </c>
      <c r="R28">
        <v>424053.73766451376</v>
      </c>
      <c r="S28">
        <v>483671.58010566584</v>
      </c>
      <c r="T28">
        <v>638697.02769776527</v>
      </c>
      <c r="U28">
        <v>816164.94979451108</v>
      </c>
      <c r="V28">
        <v>785441.95717930503</v>
      </c>
      <c r="W28">
        <v>740047.22740553995</v>
      </c>
      <c r="X28">
        <v>970258.57115351805</v>
      </c>
      <c r="Y28">
        <v>979738.86553724529</v>
      </c>
      <c r="Z28">
        <v>1041509.5146030323</v>
      </c>
      <c r="AA28">
        <v>1066248.290619357</v>
      </c>
      <c r="AB28">
        <v>1123142.2152104655</v>
      </c>
      <c r="AC28">
        <v>1153672</v>
      </c>
      <c r="AD28">
        <v>1116781.9502497078</v>
      </c>
      <c r="AE28">
        <v>1151272</v>
      </c>
      <c r="AF28">
        <v>1152072</v>
      </c>
      <c r="AG28">
        <v>1146872</v>
      </c>
      <c r="AH28">
        <v>1141672</v>
      </c>
      <c r="AI28">
        <v>1136472</v>
      </c>
      <c r="AJ28">
        <v>1131272</v>
      </c>
      <c r="AK28">
        <v>1126072</v>
      </c>
      <c r="AL28">
        <v>1120872</v>
      </c>
      <c r="AM28">
        <v>1115672</v>
      </c>
      <c r="AN28">
        <v>1110472</v>
      </c>
    </row>
    <row r="29" spans="1:40" x14ac:dyDescent="0.25">
      <c r="A29" s="8" t="s">
        <v>25</v>
      </c>
      <c r="B29" s="11">
        <f ca="1">C14-B27-C24</f>
        <v>1269368.8625837392</v>
      </c>
      <c r="L29">
        <v>-129785.02451285091</v>
      </c>
      <c r="M29">
        <v>-49885.935256475583</v>
      </c>
      <c r="N29">
        <v>102035.35126292217</v>
      </c>
      <c r="O29">
        <v>142906.8201943168</v>
      </c>
      <c r="P29">
        <v>281020.69001421193</v>
      </c>
      <c r="Q29">
        <v>346686.60953463719</v>
      </c>
      <c r="R29">
        <v>376986.07494199288</v>
      </c>
      <c r="S29">
        <v>515352.78253429628</v>
      </c>
      <c r="T29">
        <v>576464.86681545794</v>
      </c>
      <c r="U29">
        <v>576780.12979305768</v>
      </c>
      <c r="V29">
        <v>702612.97095943545</v>
      </c>
      <c r="W29">
        <v>878909.89046230633</v>
      </c>
      <c r="X29">
        <v>837514.27926838689</v>
      </c>
      <c r="Y29">
        <v>899044.21842282405</v>
      </c>
      <c r="Z29">
        <v>1024835.4232304841</v>
      </c>
      <c r="AA29">
        <v>1156072</v>
      </c>
      <c r="AB29">
        <v>1158872</v>
      </c>
      <c r="AC29">
        <v>1153672</v>
      </c>
      <c r="AD29">
        <v>1156472</v>
      </c>
      <c r="AE29">
        <v>1151272</v>
      </c>
      <c r="AF29">
        <v>1152072</v>
      </c>
      <c r="AG29">
        <v>1146872</v>
      </c>
      <c r="AH29">
        <v>1141672</v>
      </c>
      <c r="AI29">
        <v>1136472</v>
      </c>
      <c r="AJ29">
        <v>1131272</v>
      </c>
      <c r="AK29">
        <v>1126072</v>
      </c>
      <c r="AL29">
        <v>1120872</v>
      </c>
      <c r="AM29">
        <v>1115672</v>
      </c>
      <c r="AN29">
        <v>1110472</v>
      </c>
    </row>
    <row r="30" spans="1:40" x14ac:dyDescent="0.25">
      <c r="A30" s="8" t="s">
        <v>26</v>
      </c>
      <c r="B30" s="11">
        <f ca="1">B29/B5</f>
        <v>50774.75450334957</v>
      </c>
      <c r="L30">
        <v>-140691.6151236617</v>
      </c>
      <c r="M30">
        <v>-49920.917073901743</v>
      </c>
      <c r="N30">
        <v>105426.87194126379</v>
      </c>
      <c r="O30">
        <v>172258.57259028312</v>
      </c>
      <c r="P30">
        <v>248852.74738018063</v>
      </c>
      <c r="Q30">
        <v>346885.19268114888</v>
      </c>
      <c r="R30">
        <v>386866.14542918943</v>
      </c>
      <c r="S30">
        <v>442730.86721687787</v>
      </c>
      <c r="T30">
        <v>521634.37116936757</v>
      </c>
      <c r="U30">
        <v>611053.4166600419</v>
      </c>
      <c r="V30">
        <v>726905.91505464981</v>
      </c>
      <c r="W30">
        <v>696215.84365020948</v>
      </c>
      <c r="X30">
        <v>768632.36255729746</v>
      </c>
      <c r="Y30">
        <v>960478.31137462356</v>
      </c>
      <c r="Z30">
        <v>1044518.389065329</v>
      </c>
      <c r="AA30">
        <v>1118507.792963478</v>
      </c>
      <c r="AB30">
        <v>1158872</v>
      </c>
      <c r="AC30">
        <v>1153672</v>
      </c>
      <c r="AD30">
        <v>1156472</v>
      </c>
      <c r="AE30">
        <v>1151272</v>
      </c>
      <c r="AF30">
        <v>1152072</v>
      </c>
      <c r="AG30">
        <v>1146872</v>
      </c>
      <c r="AH30">
        <v>1141672</v>
      </c>
      <c r="AI30">
        <v>1136472</v>
      </c>
      <c r="AJ30">
        <v>1131272</v>
      </c>
      <c r="AK30">
        <v>1126072</v>
      </c>
      <c r="AL30">
        <v>1120872</v>
      </c>
      <c r="AM30">
        <v>1115672</v>
      </c>
      <c r="AN30">
        <v>1110472</v>
      </c>
    </row>
    <row r="31" spans="1:40" x14ac:dyDescent="0.25">
      <c r="A31" s="8" t="s">
        <v>27</v>
      </c>
      <c r="B31" s="11">
        <f ca="1">B29-B20</f>
        <v>1110440.8625837392</v>
      </c>
      <c r="L31">
        <v>-140069.53383744438</v>
      </c>
      <c r="M31">
        <v>-50395.357453462435</v>
      </c>
      <c r="N31">
        <v>93496.844229587587</v>
      </c>
      <c r="O31">
        <v>161896.92109746311</v>
      </c>
      <c r="P31">
        <v>297989.9540278177</v>
      </c>
      <c r="Q31">
        <v>326761.24968047009</v>
      </c>
      <c r="R31">
        <v>409604.6017165411</v>
      </c>
      <c r="S31">
        <v>430380.97745141364</v>
      </c>
      <c r="T31">
        <v>518330.90824141342</v>
      </c>
      <c r="U31">
        <v>594713.78542808478</v>
      </c>
      <c r="V31">
        <v>696753.66689340095</v>
      </c>
      <c r="W31">
        <v>743964.62257951661</v>
      </c>
      <c r="X31">
        <v>733243.60084117798</v>
      </c>
      <c r="Y31">
        <v>901074.9459105758</v>
      </c>
      <c r="Z31">
        <v>986722.3345472184</v>
      </c>
      <c r="AA31">
        <v>1156072</v>
      </c>
      <c r="AB31">
        <v>1043580.1743209024</v>
      </c>
      <c r="AC31">
        <v>1153672</v>
      </c>
      <c r="AD31">
        <v>1156472</v>
      </c>
      <c r="AE31">
        <v>1151272</v>
      </c>
      <c r="AF31">
        <v>1152072</v>
      </c>
      <c r="AG31">
        <v>1146872</v>
      </c>
      <c r="AH31">
        <v>1141672</v>
      </c>
      <c r="AI31">
        <v>1136472</v>
      </c>
      <c r="AJ31">
        <v>1131272</v>
      </c>
      <c r="AK31">
        <v>1126072</v>
      </c>
      <c r="AL31">
        <v>1120872</v>
      </c>
      <c r="AM31">
        <v>1115672</v>
      </c>
      <c r="AN31">
        <v>1110472</v>
      </c>
    </row>
    <row r="32" spans="1:40" x14ac:dyDescent="0.25">
      <c r="A32" s="8" t="s">
        <v>51</v>
      </c>
      <c r="B32" s="11">
        <f>B20*(1.05^25)</f>
        <v>538186.61804725754</v>
      </c>
      <c r="L32">
        <v>-136030.1620998513</v>
      </c>
      <c r="M32">
        <v>-72800.286190298386</v>
      </c>
      <c r="N32">
        <v>87384.382292327005</v>
      </c>
      <c r="O32">
        <v>204164.16711439984</v>
      </c>
      <c r="P32">
        <v>267817.75723902707</v>
      </c>
      <c r="Q32">
        <v>306702.07391579845</v>
      </c>
      <c r="R32">
        <v>372414.27821900381</v>
      </c>
      <c r="S32">
        <v>458984.98915109027</v>
      </c>
      <c r="T32">
        <v>627394.78711915156</v>
      </c>
      <c r="U32">
        <v>668925.31843789364</v>
      </c>
      <c r="V32">
        <v>752243.19146205345</v>
      </c>
      <c r="W32">
        <v>778377.92032476235</v>
      </c>
      <c r="X32">
        <v>796495.86288916366</v>
      </c>
      <c r="Y32">
        <v>887683.16497459041</v>
      </c>
      <c r="Z32">
        <v>1081097.8004610655</v>
      </c>
      <c r="AA32">
        <v>1060586.1266830999</v>
      </c>
      <c r="AB32">
        <v>1158872</v>
      </c>
      <c r="AC32">
        <v>1153672</v>
      </c>
      <c r="AD32">
        <v>1156472</v>
      </c>
      <c r="AE32">
        <v>1151272</v>
      </c>
      <c r="AF32">
        <v>1152072</v>
      </c>
      <c r="AG32">
        <v>1146872</v>
      </c>
      <c r="AH32">
        <v>1141672</v>
      </c>
      <c r="AI32">
        <v>1136472</v>
      </c>
      <c r="AJ32">
        <v>1131272</v>
      </c>
      <c r="AK32">
        <v>1126072</v>
      </c>
      <c r="AL32">
        <v>1120872</v>
      </c>
      <c r="AM32">
        <v>1115672</v>
      </c>
      <c r="AN32">
        <v>1110472</v>
      </c>
    </row>
    <row r="33" spans="1:40" x14ac:dyDescent="0.25">
      <c r="A33" s="8" t="s">
        <v>50</v>
      </c>
      <c r="B33" s="11">
        <f>B20*(1.08^25)</f>
        <v>1088414.465984745</v>
      </c>
      <c r="L33">
        <v>-125801.39800475165</v>
      </c>
      <c r="M33">
        <v>-52303.768597356277</v>
      </c>
      <c r="N33">
        <v>121606.31428345386</v>
      </c>
      <c r="O33">
        <v>216460.84027476376</v>
      </c>
      <c r="P33">
        <v>218397.53365913115</v>
      </c>
      <c r="Q33">
        <v>299517.7010521401</v>
      </c>
      <c r="R33">
        <v>399187.22533450148</v>
      </c>
      <c r="S33">
        <v>512334.55506329332</v>
      </c>
      <c r="T33">
        <v>536453.32355702005</v>
      </c>
      <c r="U33">
        <v>602253.86520114541</v>
      </c>
      <c r="V33">
        <v>755162.82907556347</v>
      </c>
      <c r="W33">
        <v>743402.04670577659</v>
      </c>
      <c r="X33">
        <v>777226.24697162339</v>
      </c>
      <c r="Y33">
        <v>810487.03528002219</v>
      </c>
      <c r="Z33">
        <v>984795.6631207827</v>
      </c>
      <c r="AA33">
        <v>1031582.1484400257</v>
      </c>
      <c r="AB33">
        <v>1158872</v>
      </c>
      <c r="AC33">
        <v>1153672</v>
      </c>
      <c r="AD33">
        <v>1156472</v>
      </c>
      <c r="AE33">
        <v>1151272</v>
      </c>
      <c r="AF33">
        <v>1152072</v>
      </c>
      <c r="AG33">
        <v>1146872</v>
      </c>
      <c r="AH33">
        <v>1141672</v>
      </c>
      <c r="AI33">
        <v>1136472</v>
      </c>
      <c r="AJ33">
        <v>1131272</v>
      </c>
      <c r="AK33">
        <v>1126072</v>
      </c>
      <c r="AL33">
        <v>1120872</v>
      </c>
      <c r="AM33">
        <v>1115672</v>
      </c>
      <c r="AN33">
        <v>1110472</v>
      </c>
    </row>
    <row r="34" spans="1:40" x14ac:dyDescent="0.25">
      <c r="L34">
        <v>-127779.92824593349</v>
      </c>
      <c r="M34">
        <v>-52330.81419333443</v>
      </c>
      <c r="N34">
        <v>112653.39661287051</v>
      </c>
      <c r="O34">
        <v>170591.76250627462</v>
      </c>
      <c r="P34">
        <v>273261.51594569499</v>
      </c>
      <c r="Q34">
        <v>297833.36811815703</v>
      </c>
      <c r="R34">
        <v>410574.19769712642</v>
      </c>
      <c r="S34">
        <v>480648.46542955167</v>
      </c>
      <c r="T34">
        <v>592760.62409890548</v>
      </c>
      <c r="U34">
        <v>684367.18266580382</v>
      </c>
      <c r="V34">
        <v>772289.81104652304</v>
      </c>
      <c r="W34">
        <v>846743.09483666625</v>
      </c>
      <c r="X34">
        <v>850349.50360477774</v>
      </c>
      <c r="Y34">
        <v>953690.39347448805</v>
      </c>
      <c r="Z34">
        <v>865931.36726176157</v>
      </c>
      <c r="AA34">
        <v>1043649.2536254004</v>
      </c>
      <c r="AB34">
        <v>1158872</v>
      </c>
      <c r="AC34">
        <v>1153672</v>
      </c>
      <c r="AD34">
        <v>1156472</v>
      </c>
      <c r="AE34">
        <v>1151272</v>
      </c>
      <c r="AF34">
        <v>1152072</v>
      </c>
      <c r="AG34">
        <v>1146872</v>
      </c>
      <c r="AH34">
        <v>1141672</v>
      </c>
      <c r="AI34">
        <v>1136472</v>
      </c>
      <c r="AJ34">
        <v>1131272</v>
      </c>
      <c r="AK34">
        <v>1126072</v>
      </c>
      <c r="AL34">
        <v>1120872</v>
      </c>
      <c r="AM34">
        <v>1115672</v>
      </c>
      <c r="AN34">
        <v>1110472</v>
      </c>
    </row>
    <row r="35" spans="1:40" x14ac:dyDescent="0.25">
      <c r="A35" s="8" t="s">
        <v>89</v>
      </c>
      <c r="B35" cm="1">
        <f t="array" ref="B35">_xlfn.IFS(L1=MAX(L1:AN1),L3,M1=MAX(L1:AN1),M3,N1=MAX(L1:AN1),N3,O1=MAX(L1:AN1),O3,P1=MAX(L1:AN1),P3,Q1=MAX(L1:AN1),Q3,R1=MAX(L1:AN1),R3,S1=MAX(L1:AN1),S3,T1=MAX(L1:AN1),T3,U1=MAX(L1:AN1),U3,V1=MAX(L1:AN1),V3,W1=MAX(L1:AN1),W3,X1=MAX(L1:AN1),X3,Y1=MAX(L1:AN1),Y3,Z1=MAX(L1:AN1),Z3,AA1=MAX(L1:AN1),AA3,AB1=MAX(L1:AN1),AB3,AC1=MAX(L1:AN1),AC3,AD1=MAX(L1:AN1),AD3,AE1=MAX(L1:AN1),AE3,AF1=MAX(L1:AN1),AF3,AG1=MAX(L1:AN1),AG3,AH1=MAX(L1:AN1),AH3,AI1=MAX(L1:AN1),AI3,AJ1=MAX(L1:AN1),AJ3,AK1=MAX(L1:AN1),AK3,AL1=MAX(L1:AN1),AL3,AM1=MAX(L1:AN1),AM3,AN1=MAX(L1:AN1),AN3)</f>
        <v>8</v>
      </c>
      <c r="L35">
        <v>-116651.50579368859</v>
      </c>
      <c r="M35">
        <v>-62788.100424918113</v>
      </c>
      <c r="N35">
        <v>98491.512039127992</v>
      </c>
      <c r="O35">
        <v>134292.27133054601</v>
      </c>
      <c r="P35">
        <v>248332.4695172566</v>
      </c>
      <c r="Q35">
        <v>350888.70661186287</v>
      </c>
      <c r="R35">
        <v>456680.15454271017</v>
      </c>
      <c r="S35">
        <v>566937.87746309175</v>
      </c>
      <c r="T35">
        <v>541377.60358469444</v>
      </c>
      <c r="U35">
        <v>580469.16119224019</v>
      </c>
      <c r="V35">
        <v>607236.8006439351</v>
      </c>
      <c r="W35">
        <v>778370.46134263789</v>
      </c>
      <c r="X35">
        <v>775391.47200638847</v>
      </c>
      <c r="Y35">
        <v>958577.37609549449</v>
      </c>
      <c r="Z35">
        <v>1046302.7266272085</v>
      </c>
      <c r="AA35">
        <v>1110668.5859965223</v>
      </c>
      <c r="AB35">
        <v>1158872</v>
      </c>
      <c r="AC35">
        <v>1153672</v>
      </c>
      <c r="AD35">
        <v>1156472</v>
      </c>
      <c r="AE35">
        <v>1151272</v>
      </c>
      <c r="AF35">
        <v>1152072</v>
      </c>
      <c r="AG35">
        <v>1146872</v>
      </c>
      <c r="AH35">
        <v>1141672</v>
      </c>
      <c r="AI35">
        <v>1136472</v>
      </c>
      <c r="AJ35">
        <v>1131272</v>
      </c>
      <c r="AK35">
        <v>1126072</v>
      </c>
      <c r="AL35">
        <v>1120872</v>
      </c>
      <c r="AM35">
        <v>1115672</v>
      </c>
      <c r="AN35">
        <v>1110472</v>
      </c>
    </row>
    <row r="36" spans="1:40" x14ac:dyDescent="0.25">
      <c r="A36" s="8" t="s">
        <v>47</v>
      </c>
      <c r="B36" s="11">
        <f>MAX(L1:AN1)</f>
        <v>1161272</v>
      </c>
      <c r="L36">
        <v>-131090.44041035487</v>
      </c>
      <c r="M36">
        <v>-74026.681655814638</v>
      </c>
      <c r="N36">
        <v>109266.62181908614</v>
      </c>
      <c r="O36">
        <v>161177.58091525419</v>
      </c>
      <c r="P36">
        <v>260781.89530214539</v>
      </c>
      <c r="Q36">
        <v>350491.68291592761</v>
      </c>
      <c r="R36">
        <v>385750.44213552028</v>
      </c>
      <c r="S36">
        <v>530043.43743568764</v>
      </c>
      <c r="T36">
        <v>483887.68182293861</v>
      </c>
      <c r="U36">
        <v>611023.27755094029</v>
      </c>
      <c r="V36">
        <v>724100.65508731338</v>
      </c>
      <c r="W36">
        <v>834065.47282517795</v>
      </c>
      <c r="X36">
        <v>922184.67805866804</v>
      </c>
      <c r="Y36">
        <v>1029602.1484578659</v>
      </c>
      <c r="Z36">
        <v>1081253.2850003552</v>
      </c>
      <c r="AA36">
        <v>1114434.8190673771</v>
      </c>
      <c r="AB36">
        <v>1158872</v>
      </c>
      <c r="AC36">
        <v>1019772.9214022649</v>
      </c>
      <c r="AD36">
        <v>1156472</v>
      </c>
      <c r="AE36">
        <v>1151272</v>
      </c>
      <c r="AF36">
        <v>1152072</v>
      </c>
      <c r="AG36">
        <v>1146872</v>
      </c>
      <c r="AH36">
        <v>1141672</v>
      </c>
      <c r="AI36">
        <v>1136472</v>
      </c>
      <c r="AJ36">
        <v>1131272</v>
      </c>
      <c r="AK36">
        <v>1126072</v>
      </c>
      <c r="AL36">
        <v>1120872</v>
      </c>
      <c r="AM36">
        <v>1115672</v>
      </c>
      <c r="AN36">
        <v>1110472</v>
      </c>
    </row>
    <row r="37" spans="1:40" x14ac:dyDescent="0.25">
      <c r="A37" s="8" t="s">
        <v>88</v>
      </c>
      <c r="B37" cm="1">
        <f t="array" ref="B37">_xlfn.IFS(L2=MAX(L2:AN2),L3,M2=MAX(L2:AN2),M3,N2=MAX(L2:AN2),N3,O2=MAX(L2:AN2),O3,P2=MAX(L2:AN2),P3,Q2=MAX(L2:AN2),Q3,R2=MAX(L2:AN2),R3,S2=MAX(L2:AN2),S3,T2=MAX(L2:AN2),T3,U2=MAX(L2:AN2),U3,V2=MAX(L2:AN2),V3,W2=MAX(L2:AN2),W3,X2=MAX(L2:AN2),X3,Y2=MAX(L2:AN2),Y3,Z2=MAX(L2:AN2),Z3,AA2=MAX(L2:AN2),AA3,AB2=MAX(L2:AN2),AB3,AC2=MAX(L2:AN2),AC3,AD2=MAX(L2:AN2),AD3,AE2=MAX(L2:AN2),AE3,AF2=MAX(L2:AN2),AF3,AG2=MAX(L2:AN2),AG3,AH2=MAX(L2:AN2),AH3,AI2=MAX(L2:AN2),AI3,AJ2=MAX(L2:AN2),AJ3,AK2=MAX(L2:AN2),AK3,AL2=MAX(L2:AN2),AL3,AM2=MAX(L2:AN2),AM3,AN2=MAX(L2:AN2),AN3)</f>
        <v>10</v>
      </c>
      <c r="L37">
        <v>-124215.94746706448</v>
      </c>
      <c r="M37">
        <v>-42124.875968982931</v>
      </c>
      <c r="N37">
        <v>129707.94874088245</v>
      </c>
      <c r="O37">
        <v>140098.87638956518</v>
      </c>
      <c r="P37">
        <v>276117.36705570831</v>
      </c>
      <c r="Q37">
        <v>309464.31087050866</v>
      </c>
      <c r="R37">
        <v>391235.90324045275</v>
      </c>
      <c r="S37">
        <v>516823.66085817094</v>
      </c>
      <c r="T37">
        <v>545174.55009131611</v>
      </c>
      <c r="U37">
        <v>637761.16594422585</v>
      </c>
      <c r="V37">
        <v>758087.09952940862</v>
      </c>
      <c r="W37">
        <v>594482.11198660475</v>
      </c>
      <c r="X37">
        <v>800680.55504279537</v>
      </c>
      <c r="Y37">
        <v>868613.22911393712</v>
      </c>
      <c r="Z37">
        <v>995636.62645380828</v>
      </c>
      <c r="AA37">
        <v>1072032.9130786478</v>
      </c>
      <c r="AB37">
        <v>1083531.5226250906</v>
      </c>
      <c r="AC37">
        <v>1153672</v>
      </c>
      <c r="AD37">
        <v>1156472</v>
      </c>
      <c r="AE37">
        <v>1120340.8153288348</v>
      </c>
      <c r="AF37">
        <v>1152072</v>
      </c>
      <c r="AG37">
        <v>1146872</v>
      </c>
      <c r="AH37">
        <v>1141672</v>
      </c>
      <c r="AI37">
        <v>1136472</v>
      </c>
      <c r="AJ37">
        <v>1131272</v>
      </c>
      <c r="AK37">
        <v>1126072</v>
      </c>
      <c r="AL37">
        <v>1120872</v>
      </c>
      <c r="AM37">
        <v>1115672</v>
      </c>
      <c r="AN37">
        <v>1110472</v>
      </c>
    </row>
    <row r="38" spans="1:40" x14ac:dyDescent="0.25">
      <c r="A38" s="16" t="s">
        <v>52</v>
      </c>
      <c r="B38" s="15">
        <f>MAX(L2:AN2)</f>
        <v>1155445.6659758701</v>
      </c>
      <c r="L38">
        <v>-125247.51659439015</v>
      </c>
      <c r="M38">
        <v>-36184.228712630691</v>
      </c>
      <c r="N38">
        <v>138570.11705821124</v>
      </c>
      <c r="O38">
        <v>161759.86531335069</v>
      </c>
      <c r="P38">
        <v>261397.92619160982</v>
      </c>
      <c r="Q38">
        <v>303264.19546363421</v>
      </c>
      <c r="R38">
        <v>388903.70039631473</v>
      </c>
      <c r="S38">
        <v>425323.67052360135</v>
      </c>
      <c r="T38">
        <v>522891.68449831172</v>
      </c>
      <c r="U38">
        <v>708500.3092900475</v>
      </c>
      <c r="V38">
        <v>765220.12457477674</v>
      </c>
      <c r="W38">
        <v>834033.39422096801</v>
      </c>
      <c r="X38">
        <v>897253.73732967093</v>
      </c>
      <c r="Y38">
        <v>782733.97204311413</v>
      </c>
      <c r="Z38">
        <v>990999.28628226952</v>
      </c>
      <c r="AA38">
        <v>1086361.6583232002</v>
      </c>
      <c r="AB38">
        <v>1158872</v>
      </c>
      <c r="AC38">
        <v>1153672</v>
      </c>
      <c r="AD38">
        <v>1156472</v>
      </c>
      <c r="AE38">
        <v>1151272</v>
      </c>
      <c r="AF38">
        <v>1152072</v>
      </c>
      <c r="AG38">
        <v>1146872</v>
      </c>
      <c r="AH38">
        <v>1141672</v>
      </c>
      <c r="AI38">
        <v>1136472</v>
      </c>
      <c r="AJ38">
        <v>1131272</v>
      </c>
      <c r="AK38">
        <v>1126072</v>
      </c>
      <c r="AL38">
        <v>1120872</v>
      </c>
      <c r="AM38">
        <v>1115672</v>
      </c>
      <c r="AN38">
        <v>1110472</v>
      </c>
    </row>
    <row r="39" spans="1:40" x14ac:dyDescent="0.25">
      <c r="A39" s="8" t="s">
        <v>76</v>
      </c>
      <c r="B39" s="11">
        <f>'Výpočet investice Simulace 1'!B10</f>
        <v>384985.86990541616</v>
      </c>
      <c r="L39">
        <v>-144033.23715490778</v>
      </c>
      <c r="M39">
        <v>-34602.792449317407</v>
      </c>
      <c r="N39">
        <v>74959.598293980118</v>
      </c>
      <c r="O39">
        <v>151644.28212400782</v>
      </c>
      <c r="P39">
        <v>218672.58605433337</v>
      </c>
      <c r="Q39">
        <v>344319.3411844665</v>
      </c>
      <c r="R39">
        <v>367379.03616793326</v>
      </c>
      <c r="S39">
        <v>385490.50714324368</v>
      </c>
      <c r="T39">
        <v>506133.84566654207</v>
      </c>
      <c r="U39">
        <v>628194.58152293158</v>
      </c>
      <c r="V39">
        <v>708304.52417408535</v>
      </c>
      <c r="W39">
        <v>778713.13516273431</v>
      </c>
      <c r="X39">
        <v>894265.19291053095</v>
      </c>
      <c r="Y39">
        <v>1074373.7884728147</v>
      </c>
      <c r="Z39">
        <v>999531.57037382666</v>
      </c>
      <c r="AA39">
        <v>1106923.8259641491</v>
      </c>
      <c r="AB39">
        <v>1034629.3246745742</v>
      </c>
      <c r="AC39">
        <v>1153672</v>
      </c>
      <c r="AD39">
        <v>1156472</v>
      </c>
      <c r="AE39">
        <v>1151272</v>
      </c>
      <c r="AF39">
        <v>1152072</v>
      </c>
      <c r="AG39">
        <v>1146872</v>
      </c>
      <c r="AH39">
        <v>1141672</v>
      </c>
      <c r="AI39">
        <v>1136472</v>
      </c>
      <c r="AJ39">
        <v>1131272</v>
      </c>
      <c r="AK39">
        <v>1126072</v>
      </c>
      <c r="AL39">
        <v>1120872</v>
      </c>
      <c r="AM39">
        <v>1115672</v>
      </c>
      <c r="AN39">
        <v>1110472</v>
      </c>
    </row>
    <row r="40" spans="1:40" x14ac:dyDescent="0.25">
      <c r="A40" s="8" t="s">
        <v>50</v>
      </c>
      <c r="B40" s="11">
        <f>'Výpočet investice Simulace 1'!B12</f>
        <v>943522.80645567132</v>
      </c>
      <c r="L40">
        <v>-137556.34951401199</v>
      </c>
      <c r="M40">
        <v>-37271.005708406447</v>
      </c>
      <c r="N40">
        <v>108646.32016434963</v>
      </c>
      <c r="O40">
        <v>198625.84095628234</v>
      </c>
      <c r="P40">
        <v>262027.65723910136</v>
      </c>
      <c r="Q40">
        <v>320810.00650468678</v>
      </c>
      <c r="R40">
        <v>442059.82742803975</v>
      </c>
      <c r="S40">
        <v>511290.10700118041</v>
      </c>
      <c r="T40">
        <v>599216.13024440908</v>
      </c>
      <c r="U40">
        <v>687717.90203978051</v>
      </c>
      <c r="V40">
        <v>756922.56237306492</v>
      </c>
      <c r="W40">
        <v>706755.40536845312</v>
      </c>
      <c r="X40">
        <v>936453.04952313937</v>
      </c>
      <c r="Y40">
        <v>991257.59106168384</v>
      </c>
      <c r="Z40">
        <v>1014742.7396900915</v>
      </c>
      <c r="AA40">
        <v>1112415.3465076622</v>
      </c>
      <c r="AB40">
        <v>979855.70665688021</v>
      </c>
      <c r="AC40">
        <v>1153672</v>
      </c>
      <c r="AD40">
        <v>1156472</v>
      </c>
      <c r="AE40">
        <v>1151272</v>
      </c>
      <c r="AF40">
        <v>1152072</v>
      </c>
      <c r="AG40">
        <v>1146872</v>
      </c>
      <c r="AH40">
        <v>1141672</v>
      </c>
      <c r="AI40">
        <v>1136472</v>
      </c>
      <c r="AJ40">
        <v>1131272</v>
      </c>
      <c r="AK40">
        <v>1126072</v>
      </c>
      <c r="AL40">
        <v>1120872</v>
      </c>
      <c r="AM40">
        <v>1115672</v>
      </c>
      <c r="AN40">
        <v>1110472</v>
      </c>
    </row>
    <row r="41" spans="1:40" x14ac:dyDescent="0.25">
      <c r="L41">
        <v>-128738.64704484306</v>
      </c>
      <c r="M41">
        <v>-60390.544094355078</v>
      </c>
      <c r="N41">
        <v>92139.962883374188</v>
      </c>
      <c r="O41">
        <v>186099.27567679191</v>
      </c>
      <c r="P41">
        <v>243503.26082180638</v>
      </c>
      <c r="Q41">
        <v>346079.38992558967</v>
      </c>
      <c r="R41">
        <v>466127.70099662431</v>
      </c>
      <c r="S41">
        <v>476226.57888592302</v>
      </c>
      <c r="T41">
        <v>537562.37323297141</v>
      </c>
      <c r="U41">
        <v>534767.47462890006</v>
      </c>
      <c r="V41">
        <v>757132.43805102527</v>
      </c>
      <c r="W41">
        <v>647824.72772903484</v>
      </c>
      <c r="X41">
        <v>807145.99824845558</v>
      </c>
      <c r="Y41">
        <v>862963.86598282307</v>
      </c>
      <c r="Z41">
        <v>1064994.7688449402</v>
      </c>
      <c r="AA41">
        <v>1039531.5509873964</v>
      </c>
      <c r="AB41">
        <v>1158872</v>
      </c>
      <c r="AC41">
        <v>1153672</v>
      </c>
      <c r="AD41">
        <v>1156472</v>
      </c>
      <c r="AE41">
        <v>1151272</v>
      </c>
      <c r="AF41">
        <v>1152072</v>
      </c>
      <c r="AG41">
        <v>1146872</v>
      </c>
      <c r="AH41">
        <v>1141672</v>
      </c>
      <c r="AI41">
        <v>1136472</v>
      </c>
      <c r="AJ41">
        <v>1131272</v>
      </c>
      <c r="AK41">
        <v>1126072</v>
      </c>
      <c r="AL41">
        <v>1120872</v>
      </c>
      <c r="AM41">
        <v>1115672</v>
      </c>
      <c r="AN41">
        <v>1110472</v>
      </c>
    </row>
    <row r="42" spans="1:40" x14ac:dyDescent="0.25">
      <c r="L42">
        <v>-117797.40774679068</v>
      </c>
      <c r="M42">
        <v>-38581.882315975614</v>
      </c>
      <c r="N42">
        <v>72831.932398403529</v>
      </c>
      <c r="O42">
        <v>214812.59384184214</v>
      </c>
      <c r="P42">
        <v>248746.15133999055</v>
      </c>
      <c r="Q42">
        <v>354952.80909464182</v>
      </c>
      <c r="R42">
        <v>390341.51601121097</v>
      </c>
      <c r="S42">
        <v>452955.60911552841</v>
      </c>
      <c r="T42">
        <v>580935.98997103318</v>
      </c>
      <c r="U42">
        <v>575756.23530468205</v>
      </c>
      <c r="V42">
        <v>696790.58336460893</v>
      </c>
      <c r="W42">
        <v>752699.92067832244</v>
      </c>
      <c r="X42">
        <v>755751.77685837285</v>
      </c>
      <c r="Y42">
        <v>940397.0254537561</v>
      </c>
      <c r="Z42">
        <v>903766.0907118239</v>
      </c>
      <c r="AA42">
        <v>933189.12657981133</v>
      </c>
      <c r="AB42">
        <v>1158872</v>
      </c>
      <c r="AC42">
        <v>1153672</v>
      </c>
      <c r="AD42">
        <v>1156472</v>
      </c>
      <c r="AE42">
        <v>1151272</v>
      </c>
      <c r="AF42">
        <v>1152072</v>
      </c>
      <c r="AG42">
        <v>1146872</v>
      </c>
      <c r="AH42">
        <v>1141672</v>
      </c>
      <c r="AI42">
        <v>1136472</v>
      </c>
      <c r="AJ42">
        <v>1131272</v>
      </c>
      <c r="AK42">
        <v>1126072</v>
      </c>
      <c r="AL42">
        <v>1120872</v>
      </c>
      <c r="AM42">
        <v>1115672</v>
      </c>
      <c r="AN42">
        <v>1110472</v>
      </c>
    </row>
    <row r="43" spans="1:40" x14ac:dyDescent="0.25">
      <c r="L43">
        <v>-132307.83299774281</v>
      </c>
      <c r="M43">
        <v>-30682.103201628197</v>
      </c>
      <c r="N43">
        <v>101555.61505848193</v>
      </c>
      <c r="O43">
        <v>178391.28665785363</v>
      </c>
      <c r="P43">
        <v>245755.11596075969</v>
      </c>
      <c r="Q43">
        <v>324106.14187180717</v>
      </c>
      <c r="R43">
        <v>372138.4738245036</v>
      </c>
      <c r="S43">
        <v>474361.97608706704</v>
      </c>
      <c r="T43">
        <v>523577.41123393609</v>
      </c>
      <c r="U43">
        <v>623387.17121031042</v>
      </c>
      <c r="V43">
        <v>730357.17513980716</v>
      </c>
      <c r="W43">
        <v>777181.96012232429</v>
      </c>
      <c r="X43">
        <v>801604.3231560376</v>
      </c>
      <c r="Y43">
        <v>923977.63386311289</v>
      </c>
      <c r="Z43">
        <v>1025556.356813723</v>
      </c>
      <c r="AA43">
        <v>1105084.2563759184</v>
      </c>
      <c r="AB43">
        <v>1158872</v>
      </c>
      <c r="AC43">
        <v>1079541.7780794604</v>
      </c>
      <c r="AD43">
        <v>1156472</v>
      </c>
      <c r="AE43">
        <v>1151272</v>
      </c>
      <c r="AF43">
        <v>1152072</v>
      </c>
      <c r="AG43">
        <v>1146872</v>
      </c>
      <c r="AH43">
        <v>1141672</v>
      </c>
      <c r="AI43">
        <v>1136472</v>
      </c>
      <c r="AJ43">
        <v>1131272</v>
      </c>
      <c r="AK43">
        <v>1126072</v>
      </c>
      <c r="AL43">
        <v>1120872</v>
      </c>
      <c r="AM43">
        <v>1115672</v>
      </c>
      <c r="AN43">
        <v>1110472</v>
      </c>
    </row>
    <row r="44" spans="1:40" x14ac:dyDescent="0.25">
      <c r="L44">
        <v>-130109.10146241169</v>
      </c>
      <c r="M44">
        <v>-75468.673569451319</v>
      </c>
      <c r="N44">
        <v>104740.05417452729</v>
      </c>
      <c r="O44">
        <v>171616.66816849471</v>
      </c>
      <c r="P44">
        <v>295414.61239155766</v>
      </c>
      <c r="Q44">
        <v>351709.92822454695</v>
      </c>
      <c r="R44">
        <v>413920.17838960979</v>
      </c>
      <c r="S44">
        <v>453597.73351594352</v>
      </c>
      <c r="T44">
        <v>518897.68577027472</v>
      </c>
      <c r="U44">
        <v>599408.93891024496</v>
      </c>
      <c r="V44">
        <v>692167.33809450525</v>
      </c>
      <c r="W44">
        <v>665861.95487156673</v>
      </c>
      <c r="X44">
        <v>934254.27461499698</v>
      </c>
      <c r="Y44">
        <v>835095.87172061473</v>
      </c>
      <c r="Z44">
        <v>922289.83874121192</v>
      </c>
      <c r="AA44">
        <v>1114900.7072735871</v>
      </c>
      <c r="AB44">
        <v>1158872</v>
      </c>
      <c r="AC44">
        <v>1153672</v>
      </c>
      <c r="AD44">
        <v>1156472</v>
      </c>
      <c r="AE44">
        <v>1151272</v>
      </c>
      <c r="AF44">
        <v>1152072</v>
      </c>
      <c r="AG44">
        <v>1146872</v>
      </c>
      <c r="AH44">
        <v>1141672</v>
      </c>
      <c r="AI44">
        <v>1136472</v>
      </c>
      <c r="AJ44">
        <v>1131272</v>
      </c>
      <c r="AK44">
        <v>1126072</v>
      </c>
      <c r="AL44">
        <v>1120872</v>
      </c>
      <c r="AM44">
        <v>1115672</v>
      </c>
      <c r="AN44">
        <v>1110472</v>
      </c>
    </row>
    <row r="45" spans="1:40" x14ac:dyDescent="0.25">
      <c r="L45">
        <v>-134218.06812858512</v>
      </c>
      <c r="M45">
        <v>-45272.381883973023</v>
      </c>
      <c r="N45">
        <v>73484.998988109175</v>
      </c>
      <c r="O45">
        <v>174115.49514466152</v>
      </c>
      <c r="P45">
        <v>273608.40523128817</v>
      </c>
      <c r="Q45">
        <v>321278.83830930374</v>
      </c>
      <c r="R45">
        <v>511442.5035099712</v>
      </c>
      <c r="S45">
        <v>495078.234631103</v>
      </c>
      <c r="T45">
        <v>528190.23956567014</v>
      </c>
      <c r="U45">
        <v>601309.72350580117</v>
      </c>
      <c r="V45">
        <v>625625.59646380087</v>
      </c>
      <c r="W45">
        <v>780361.89971599157</v>
      </c>
      <c r="X45">
        <v>856072.32317052735</v>
      </c>
      <c r="Y45">
        <v>806779.44472337211</v>
      </c>
      <c r="Z45">
        <v>1161272</v>
      </c>
      <c r="AA45">
        <v>1123100.183854013</v>
      </c>
      <c r="AB45">
        <v>1070416.9026643946</v>
      </c>
      <c r="AC45">
        <v>1153672</v>
      </c>
      <c r="AD45">
        <v>1156472</v>
      </c>
      <c r="AE45">
        <v>1151272</v>
      </c>
      <c r="AF45">
        <v>1152072</v>
      </c>
      <c r="AG45">
        <v>1146872</v>
      </c>
      <c r="AH45">
        <v>1141672</v>
      </c>
      <c r="AI45">
        <v>1136472</v>
      </c>
      <c r="AJ45">
        <v>1131272</v>
      </c>
      <c r="AK45">
        <v>1126072</v>
      </c>
      <c r="AL45">
        <v>1120872</v>
      </c>
      <c r="AM45">
        <v>1115672</v>
      </c>
      <c r="AN45">
        <v>1110472</v>
      </c>
    </row>
    <row r="46" spans="1:40" x14ac:dyDescent="0.25">
      <c r="L46">
        <v>-124122.48052685289</v>
      </c>
      <c r="M46">
        <v>-59296.78983703861</v>
      </c>
      <c r="N46">
        <v>116895.25005496503</v>
      </c>
      <c r="O46">
        <v>181054.97966186795</v>
      </c>
      <c r="P46">
        <v>252345.16752435546</v>
      </c>
      <c r="Q46">
        <v>335435.08845677669</v>
      </c>
      <c r="R46">
        <v>338845.50476225198</v>
      </c>
      <c r="S46">
        <v>467430.00920040219</v>
      </c>
      <c r="T46">
        <v>602784.67268867942</v>
      </c>
      <c r="U46">
        <v>716488.49501359276</v>
      </c>
      <c r="V46">
        <v>608747.55619379506</v>
      </c>
      <c r="W46">
        <v>815739.5138012378</v>
      </c>
      <c r="X46">
        <v>844772.37244842749</v>
      </c>
      <c r="Y46">
        <v>937348.54605954955</v>
      </c>
      <c r="Z46">
        <v>1038619.2458648267</v>
      </c>
      <c r="AA46">
        <v>1054288.1033976194</v>
      </c>
      <c r="AB46">
        <v>1158872</v>
      </c>
      <c r="AC46">
        <v>1152937.5304611123</v>
      </c>
      <c r="AD46">
        <v>1156472</v>
      </c>
      <c r="AE46">
        <v>1151272</v>
      </c>
      <c r="AF46">
        <v>1152072</v>
      </c>
      <c r="AG46">
        <v>1146872</v>
      </c>
      <c r="AH46">
        <v>1141672</v>
      </c>
      <c r="AI46">
        <v>1136472</v>
      </c>
      <c r="AJ46">
        <v>1131272</v>
      </c>
      <c r="AK46">
        <v>1126072</v>
      </c>
      <c r="AL46">
        <v>1120872</v>
      </c>
      <c r="AM46">
        <v>1115672</v>
      </c>
      <c r="AN46">
        <v>1110472</v>
      </c>
    </row>
    <row r="47" spans="1:40" x14ac:dyDescent="0.25">
      <c r="L47">
        <v>-142683.5045940408</v>
      </c>
      <c r="M47">
        <v>-57903.06988900993</v>
      </c>
      <c r="N47">
        <v>93949.212742539588</v>
      </c>
      <c r="O47">
        <v>177871.97373376996</v>
      </c>
      <c r="P47">
        <v>226708.41666103306</v>
      </c>
      <c r="Q47">
        <v>322323.45946031483</v>
      </c>
      <c r="R47">
        <v>434556.12663374562</v>
      </c>
      <c r="S47">
        <v>409044.05833930091</v>
      </c>
      <c r="T47">
        <v>498232.59671495191</v>
      </c>
      <c r="U47">
        <v>662804.69770650996</v>
      </c>
      <c r="V47">
        <v>597146.12518255645</v>
      </c>
      <c r="W47">
        <v>716546.63157814636</v>
      </c>
      <c r="X47">
        <v>786411.27527882392</v>
      </c>
      <c r="Y47">
        <v>965985.78097218042</v>
      </c>
      <c r="Z47">
        <v>920588.13053159532</v>
      </c>
      <c r="AA47">
        <v>949976.62876829132</v>
      </c>
      <c r="AB47">
        <v>1070419.0801324907</v>
      </c>
      <c r="AC47">
        <v>1153672</v>
      </c>
      <c r="AD47">
        <v>1156472</v>
      </c>
      <c r="AE47">
        <v>1151272</v>
      </c>
      <c r="AF47">
        <v>1152072</v>
      </c>
      <c r="AG47">
        <v>1146872</v>
      </c>
      <c r="AH47">
        <v>1141672</v>
      </c>
      <c r="AI47">
        <v>1136472</v>
      </c>
      <c r="AJ47">
        <v>1131272</v>
      </c>
      <c r="AK47">
        <v>1126072</v>
      </c>
      <c r="AL47">
        <v>1120872</v>
      </c>
      <c r="AM47">
        <v>1115672</v>
      </c>
      <c r="AN47">
        <v>1110472</v>
      </c>
    </row>
    <row r="48" spans="1:40" x14ac:dyDescent="0.25">
      <c r="L48">
        <v>-135200.10584388883</v>
      </c>
      <c r="M48">
        <v>-64722.704514786135</v>
      </c>
      <c r="N48">
        <v>59386.742359689903</v>
      </c>
      <c r="O48">
        <v>166720.10695163778</v>
      </c>
      <c r="P48">
        <v>287462.8459919194</v>
      </c>
      <c r="Q48">
        <v>321927.76955914055</v>
      </c>
      <c r="R48">
        <v>437016.0260052986</v>
      </c>
      <c r="S48">
        <v>442460.12642455928</v>
      </c>
      <c r="T48">
        <v>560810.22398702067</v>
      </c>
      <c r="U48">
        <v>588399.53115238121</v>
      </c>
      <c r="V48">
        <v>721953.16800355085</v>
      </c>
      <c r="W48">
        <v>795383.4014681991</v>
      </c>
      <c r="X48">
        <v>848715.24293941702</v>
      </c>
      <c r="Y48">
        <v>936874.57884572144</v>
      </c>
      <c r="Z48">
        <v>1022915.4911111963</v>
      </c>
      <c r="AA48">
        <v>1032621.9482908056</v>
      </c>
      <c r="AB48">
        <v>1158872</v>
      </c>
      <c r="AC48">
        <v>1153672</v>
      </c>
      <c r="AD48">
        <v>1156472</v>
      </c>
      <c r="AE48">
        <v>1151272</v>
      </c>
      <c r="AF48">
        <v>1152072</v>
      </c>
      <c r="AG48">
        <v>1146872</v>
      </c>
      <c r="AH48">
        <v>1141672</v>
      </c>
      <c r="AI48">
        <v>1136472</v>
      </c>
      <c r="AJ48">
        <v>1131272</v>
      </c>
      <c r="AK48">
        <v>1126072</v>
      </c>
      <c r="AL48">
        <v>1120872</v>
      </c>
      <c r="AM48">
        <v>1115672</v>
      </c>
      <c r="AN48">
        <v>1110472</v>
      </c>
    </row>
    <row r="49" spans="12:40" x14ac:dyDescent="0.25">
      <c r="L49">
        <v>-133904.85268718423</v>
      </c>
      <c r="M49">
        <v>-30655.354088043561</v>
      </c>
      <c r="N49">
        <v>99775.558413645485</v>
      </c>
      <c r="O49">
        <v>165697.44685852877</v>
      </c>
      <c r="P49">
        <v>218887.96529630735</v>
      </c>
      <c r="Q49">
        <v>285662.89994953666</v>
      </c>
      <c r="R49">
        <v>374395.62210147001</v>
      </c>
      <c r="S49">
        <v>498928.92264496593</v>
      </c>
      <c r="T49">
        <v>580316.44392787467</v>
      </c>
      <c r="U49">
        <v>614202.9770896174</v>
      </c>
      <c r="V49">
        <v>709251.78917350818</v>
      </c>
      <c r="W49">
        <v>820087.74997113459</v>
      </c>
      <c r="X49">
        <v>848604.45099681825</v>
      </c>
      <c r="Y49">
        <v>951269.2359670708</v>
      </c>
      <c r="Z49">
        <v>1099792.4105506768</v>
      </c>
      <c r="AA49">
        <v>1052964.0157899042</v>
      </c>
      <c r="AB49">
        <v>1158872</v>
      </c>
      <c r="AC49">
        <v>1153672</v>
      </c>
      <c r="AD49">
        <v>1156472</v>
      </c>
      <c r="AE49">
        <v>1151272</v>
      </c>
      <c r="AF49">
        <v>1152072</v>
      </c>
      <c r="AG49">
        <v>1146872</v>
      </c>
      <c r="AH49">
        <v>1141672</v>
      </c>
      <c r="AI49">
        <v>1136472</v>
      </c>
      <c r="AJ49">
        <v>1131272</v>
      </c>
      <c r="AK49">
        <v>1126072</v>
      </c>
      <c r="AL49">
        <v>1120872</v>
      </c>
      <c r="AM49">
        <v>1115672</v>
      </c>
      <c r="AN49">
        <v>1110472</v>
      </c>
    </row>
    <row r="50" spans="12:40" x14ac:dyDescent="0.25">
      <c r="L50">
        <v>-116413.97335984977</v>
      </c>
      <c r="M50">
        <v>-51592.186885749456</v>
      </c>
      <c r="N50">
        <v>115274.46564213</v>
      </c>
      <c r="O50">
        <v>138878.69038227713</v>
      </c>
      <c r="P50">
        <v>268362.02109560638</v>
      </c>
      <c r="Q50">
        <v>293946.0265424276</v>
      </c>
      <c r="R50">
        <v>397265.32095391478</v>
      </c>
      <c r="S50">
        <v>505634.48586600937</v>
      </c>
      <c r="T50">
        <v>502680.02895218751</v>
      </c>
      <c r="U50">
        <v>527039.7405859601</v>
      </c>
      <c r="V50">
        <v>646809.04694505979</v>
      </c>
      <c r="W50">
        <v>850531.67967935943</v>
      </c>
      <c r="X50">
        <v>686140.7833558108</v>
      </c>
      <c r="Y50">
        <v>935710.84947972535</v>
      </c>
      <c r="Z50">
        <v>891419.02912311978</v>
      </c>
      <c r="AA50">
        <v>1107307.46174163</v>
      </c>
      <c r="AB50">
        <v>1147909.1841425837</v>
      </c>
      <c r="AC50">
        <v>1153672</v>
      </c>
      <c r="AD50">
        <v>1156472</v>
      </c>
      <c r="AE50">
        <v>1069931.1914677119</v>
      </c>
      <c r="AF50">
        <v>1152072</v>
      </c>
      <c r="AG50">
        <v>1146872</v>
      </c>
      <c r="AH50">
        <v>1141672</v>
      </c>
      <c r="AI50">
        <v>1136472</v>
      </c>
      <c r="AJ50">
        <v>1131272</v>
      </c>
      <c r="AK50">
        <v>1126072</v>
      </c>
      <c r="AL50">
        <v>1120872</v>
      </c>
      <c r="AM50">
        <v>1115672</v>
      </c>
      <c r="AN50">
        <v>1110472</v>
      </c>
    </row>
    <row r="51" spans="12:40" x14ac:dyDescent="0.25">
      <c r="L51">
        <v>-120852.72319809743</v>
      </c>
      <c r="M51">
        <v>-69225.393381516915</v>
      </c>
      <c r="N51">
        <v>105825.55043157958</v>
      </c>
      <c r="O51">
        <v>168371.56335882412</v>
      </c>
      <c r="P51">
        <v>275534.36144664639</v>
      </c>
      <c r="Q51">
        <v>332823.07828459807</v>
      </c>
      <c r="R51">
        <v>353389.91613861988</v>
      </c>
      <c r="S51">
        <v>520144.34017932415</v>
      </c>
      <c r="T51">
        <v>634343.01850917644</v>
      </c>
      <c r="U51">
        <v>650604.07661974221</v>
      </c>
      <c r="V51">
        <v>666031.58097039023</v>
      </c>
      <c r="W51">
        <v>798492.04372131941</v>
      </c>
      <c r="X51">
        <v>1011173.3371933072</v>
      </c>
      <c r="Y51">
        <v>892261.8501048563</v>
      </c>
      <c r="Z51">
        <v>936792.68704390363</v>
      </c>
      <c r="AA51">
        <v>990369.61566686584</v>
      </c>
      <c r="AB51">
        <v>1158872</v>
      </c>
      <c r="AC51">
        <v>1153672</v>
      </c>
      <c r="AD51">
        <v>1156472</v>
      </c>
      <c r="AE51">
        <v>1151272</v>
      </c>
      <c r="AF51">
        <v>1152072</v>
      </c>
      <c r="AG51">
        <v>1146872</v>
      </c>
      <c r="AH51">
        <v>1141672</v>
      </c>
      <c r="AI51">
        <v>1136472</v>
      </c>
      <c r="AJ51">
        <v>1131272</v>
      </c>
      <c r="AK51">
        <v>1126072</v>
      </c>
      <c r="AL51">
        <v>1120872</v>
      </c>
      <c r="AM51">
        <v>1115672</v>
      </c>
      <c r="AN51">
        <v>1110472</v>
      </c>
    </row>
    <row r="52" spans="12:40" x14ac:dyDescent="0.25">
      <c r="L52">
        <v>-121777.1818560292</v>
      </c>
      <c r="M52">
        <v>-78977.038606541697</v>
      </c>
      <c r="N52">
        <v>120755.9061479317</v>
      </c>
      <c r="O52">
        <v>167326.20291939192</v>
      </c>
      <c r="P52">
        <v>213351.14222162892</v>
      </c>
      <c r="Q52">
        <v>288909.54791239591</v>
      </c>
      <c r="R52">
        <v>408619.01459926157</v>
      </c>
      <c r="S52">
        <v>436469.42823602376</v>
      </c>
      <c r="T52">
        <v>554547.41227751505</v>
      </c>
      <c r="U52">
        <v>637770.69192917389</v>
      </c>
      <c r="V52">
        <v>728252.02668248722</v>
      </c>
      <c r="W52">
        <v>706257.66452010407</v>
      </c>
      <c r="X52">
        <v>783364.59609912743</v>
      </c>
      <c r="Y52">
        <v>966042.33969859057</v>
      </c>
      <c r="Z52">
        <v>928374.25535553857</v>
      </c>
      <c r="AA52">
        <v>1050244.7030980124</v>
      </c>
      <c r="AB52">
        <v>1148708.7216799553</v>
      </c>
      <c r="AC52">
        <v>1153672</v>
      </c>
      <c r="AD52">
        <v>1156472</v>
      </c>
      <c r="AE52">
        <v>1151272</v>
      </c>
      <c r="AF52">
        <v>1152072</v>
      </c>
      <c r="AG52">
        <v>1146872</v>
      </c>
      <c r="AH52">
        <v>1141672</v>
      </c>
      <c r="AI52">
        <v>1136472</v>
      </c>
      <c r="AJ52">
        <v>1131272</v>
      </c>
      <c r="AK52">
        <v>1126072</v>
      </c>
      <c r="AL52">
        <v>1120872</v>
      </c>
      <c r="AM52">
        <v>1115672</v>
      </c>
      <c r="AN52">
        <v>1110472</v>
      </c>
    </row>
    <row r="53" spans="12:40" x14ac:dyDescent="0.25">
      <c r="L53">
        <v>-130425.04063142301</v>
      </c>
      <c r="M53">
        <v>-47392.321837399853</v>
      </c>
      <c r="N53">
        <v>115022.59393272386</v>
      </c>
      <c r="O53">
        <v>157870.10783712752</v>
      </c>
      <c r="P53">
        <v>233050.17531086551</v>
      </c>
      <c r="Q53">
        <v>340646.73513231776</v>
      </c>
      <c r="R53">
        <v>344462.51986035053</v>
      </c>
      <c r="S53">
        <v>553541.36039041926</v>
      </c>
      <c r="T53">
        <v>633254.68715710414</v>
      </c>
      <c r="U53">
        <v>644123.1936564981</v>
      </c>
      <c r="V53">
        <v>697358.93460314895</v>
      </c>
      <c r="W53">
        <v>745165.18167510419</v>
      </c>
      <c r="X53">
        <v>875965.80091332737</v>
      </c>
      <c r="Y53">
        <v>926317.01125280326</v>
      </c>
      <c r="Z53">
        <v>918493.94741666061</v>
      </c>
      <c r="AA53">
        <v>1156072</v>
      </c>
      <c r="AB53">
        <v>1158872</v>
      </c>
      <c r="AC53">
        <v>1153672</v>
      </c>
      <c r="AD53">
        <v>1156472</v>
      </c>
      <c r="AE53">
        <v>1151272</v>
      </c>
      <c r="AF53">
        <v>1152072</v>
      </c>
      <c r="AG53">
        <v>1146872</v>
      </c>
      <c r="AH53">
        <v>1141672</v>
      </c>
      <c r="AI53">
        <v>1136472</v>
      </c>
      <c r="AJ53">
        <v>1131272</v>
      </c>
      <c r="AK53">
        <v>1126072</v>
      </c>
      <c r="AL53">
        <v>1120872</v>
      </c>
      <c r="AM53">
        <v>1115672</v>
      </c>
      <c r="AN53">
        <v>1110472</v>
      </c>
    </row>
    <row r="54" spans="12:40" x14ac:dyDescent="0.25">
      <c r="L54">
        <v>-135679.9150962031</v>
      </c>
      <c r="M54">
        <v>-72999.16357521317</v>
      </c>
      <c r="N54">
        <v>130399.22774001909</v>
      </c>
      <c r="O54">
        <v>189569.84046056774</v>
      </c>
      <c r="P54">
        <v>240135.08961520658</v>
      </c>
      <c r="Q54">
        <v>309480.16918989038</v>
      </c>
      <c r="R54">
        <v>349064.48714877467</v>
      </c>
      <c r="S54">
        <v>522377.65954755829</v>
      </c>
      <c r="T54">
        <v>592969.50092249678</v>
      </c>
      <c r="U54">
        <v>548839.79978598852</v>
      </c>
      <c r="V54">
        <v>671721.86994779331</v>
      </c>
      <c r="W54">
        <v>816635.91223081737</v>
      </c>
      <c r="X54">
        <v>823092.81189250946</v>
      </c>
      <c r="Y54">
        <v>747915.25792436674</v>
      </c>
      <c r="Z54">
        <v>899776.76667281939</v>
      </c>
      <c r="AA54">
        <v>1156072</v>
      </c>
      <c r="AB54">
        <v>1134329.5182225707</v>
      </c>
      <c r="AC54">
        <v>1056894.7778822088</v>
      </c>
      <c r="AD54">
        <v>1156472</v>
      </c>
      <c r="AE54">
        <v>1151272</v>
      </c>
      <c r="AF54">
        <v>1152072</v>
      </c>
      <c r="AG54">
        <v>1146872</v>
      </c>
      <c r="AH54">
        <v>1141672</v>
      </c>
      <c r="AI54">
        <v>1136472</v>
      </c>
      <c r="AJ54">
        <v>1131272</v>
      </c>
      <c r="AK54">
        <v>1126072</v>
      </c>
      <c r="AL54">
        <v>1120872</v>
      </c>
      <c r="AM54">
        <v>1115672</v>
      </c>
      <c r="AN54">
        <v>1110472</v>
      </c>
    </row>
    <row r="55" spans="12:40" x14ac:dyDescent="0.25">
      <c r="L55">
        <v>-131753.89182086405</v>
      </c>
      <c r="M55">
        <v>-48104.378959754482</v>
      </c>
      <c r="N55">
        <v>105219.23439758434</v>
      </c>
      <c r="O55">
        <v>206932.15253540373</v>
      </c>
      <c r="P55">
        <v>261876.97165556066</v>
      </c>
      <c r="Q55">
        <v>314945.99898604129</v>
      </c>
      <c r="R55">
        <v>402719.98122489953</v>
      </c>
      <c r="S55">
        <v>489725.65710723808</v>
      </c>
      <c r="T55">
        <v>605888.11084650876</v>
      </c>
      <c r="U55">
        <v>642767.28550659493</v>
      </c>
      <c r="V55">
        <v>729739.76893229864</v>
      </c>
      <c r="W55">
        <v>735629.78320147039</v>
      </c>
      <c r="X55">
        <v>812242.87252337253</v>
      </c>
      <c r="Y55">
        <v>906426.00840775156</v>
      </c>
      <c r="Z55">
        <v>923333.69040948804</v>
      </c>
      <c r="AA55">
        <v>1156072</v>
      </c>
      <c r="AB55">
        <v>1158872</v>
      </c>
      <c r="AC55">
        <v>1153672</v>
      </c>
      <c r="AD55">
        <v>1156472</v>
      </c>
      <c r="AE55">
        <v>1151272</v>
      </c>
      <c r="AF55">
        <v>1152072</v>
      </c>
      <c r="AG55">
        <v>1146872</v>
      </c>
      <c r="AH55">
        <v>1141672</v>
      </c>
      <c r="AI55">
        <v>1136472</v>
      </c>
      <c r="AJ55">
        <v>1131272</v>
      </c>
      <c r="AK55">
        <v>1126072</v>
      </c>
      <c r="AL55">
        <v>1120872</v>
      </c>
      <c r="AM55">
        <v>1115672</v>
      </c>
      <c r="AN55">
        <v>1110472</v>
      </c>
    </row>
    <row r="56" spans="12:40" x14ac:dyDescent="0.25">
      <c r="L56">
        <v>-124395.10661495663</v>
      </c>
      <c r="M56">
        <v>-64855.496938599041</v>
      </c>
      <c r="N56">
        <v>112048.55761869997</v>
      </c>
      <c r="O56">
        <v>179645.39957820636</v>
      </c>
      <c r="P56">
        <v>245885.58683027304</v>
      </c>
      <c r="Q56">
        <v>295069.7228372161</v>
      </c>
      <c r="R56">
        <v>368082.22455320717</v>
      </c>
      <c r="S56">
        <v>510386.8823112282</v>
      </c>
      <c r="T56">
        <v>518768.83227761101</v>
      </c>
      <c r="U56">
        <v>544333.8147905037</v>
      </c>
      <c r="V56">
        <v>745121.53869662457</v>
      </c>
      <c r="W56">
        <v>845310.89382290747</v>
      </c>
      <c r="X56">
        <v>851353.4732487885</v>
      </c>
      <c r="Y56">
        <v>993326.74407011992</v>
      </c>
      <c r="Z56">
        <v>971409.95865440718</v>
      </c>
      <c r="AA56">
        <v>921341.328439923</v>
      </c>
      <c r="AB56">
        <v>1073188.3257893913</v>
      </c>
      <c r="AC56">
        <v>1102848.0640966895</v>
      </c>
      <c r="AD56">
        <v>1156472</v>
      </c>
      <c r="AE56">
        <v>1151272</v>
      </c>
      <c r="AF56">
        <v>1152072</v>
      </c>
      <c r="AG56">
        <v>1146872</v>
      </c>
      <c r="AH56">
        <v>1141672</v>
      </c>
      <c r="AI56">
        <v>1136472</v>
      </c>
      <c r="AJ56">
        <v>1131272</v>
      </c>
      <c r="AK56">
        <v>1126072</v>
      </c>
      <c r="AL56">
        <v>1120872</v>
      </c>
      <c r="AM56">
        <v>1115672</v>
      </c>
      <c r="AN56">
        <v>1110472</v>
      </c>
    </row>
    <row r="57" spans="12:40" x14ac:dyDescent="0.25">
      <c r="L57">
        <v>-119279.92966286349</v>
      </c>
      <c r="M57">
        <v>-59771.150686485693</v>
      </c>
      <c r="N57">
        <v>77015.838150936179</v>
      </c>
      <c r="O57">
        <v>127719.7176466526</v>
      </c>
      <c r="P57">
        <v>257689.85085793072</v>
      </c>
      <c r="Q57">
        <v>303686.67655255075</v>
      </c>
      <c r="R57">
        <v>442692.65504845453</v>
      </c>
      <c r="S57">
        <v>517487.95754979947</v>
      </c>
      <c r="T57">
        <v>543149.2777484922</v>
      </c>
      <c r="U57">
        <v>506538.38948097371</v>
      </c>
      <c r="V57">
        <v>587656.62733712723</v>
      </c>
      <c r="W57">
        <v>913121.82754939958</v>
      </c>
      <c r="X57">
        <v>913993.82887855638</v>
      </c>
      <c r="Y57">
        <v>801780.05365182715</v>
      </c>
      <c r="Z57">
        <v>931829.12483244552</v>
      </c>
      <c r="AA57">
        <v>1070177.5378590617</v>
      </c>
      <c r="AB57">
        <v>1158872</v>
      </c>
      <c r="AC57">
        <v>1114349.3929353291</v>
      </c>
      <c r="AD57">
        <v>1156472</v>
      </c>
      <c r="AE57">
        <v>1151272</v>
      </c>
      <c r="AF57">
        <v>1152072</v>
      </c>
      <c r="AG57">
        <v>1146872</v>
      </c>
      <c r="AH57">
        <v>1141672</v>
      </c>
      <c r="AI57">
        <v>1136472</v>
      </c>
      <c r="AJ57">
        <v>1131272</v>
      </c>
      <c r="AK57">
        <v>1126072</v>
      </c>
      <c r="AL57">
        <v>1120872</v>
      </c>
      <c r="AM57">
        <v>1115672</v>
      </c>
      <c r="AN57">
        <v>1110472</v>
      </c>
    </row>
    <row r="58" spans="12:40" x14ac:dyDescent="0.25">
      <c r="L58">
        <v>-139886.0368154454</v>
      </c>
      <c r="M58">
        <v>-57063.984270060435</v>
      </c>
      <c r="N58">
        <v>120660.4276127331</v>
      </c>
      <c r="O58">
        <v>166482.19397009443</v>
      </c>
      <c r="P58">
        <v>246019.85535759747</v>
      </c>
      <c r="Q58">
        <v>251630.95249789499</v>
      </c>
      <c r="R58">
        <v>388259.38597385027</v>
      </c>
      <c r="S58">
        <v>533273.86816870782</v>
      </c>
      <c r="T58">
        <v>633839.36949507985</v>
      </c>
      <c r="U58">
        <v>636939.86473067396</v>
      </c>
      <c r="V58">
        <v>653297.51515911869</v>
      </c>
      <c r="W58">
        <v>766006.46289389511</v>
      </c>
      <c r="X58">
        <v>781041.82977694296</v>
      </c>
      <c r="Y58">
        <v>898785.83447064157</v>
      </c>
      <c r="Z58">
        <v>1030166.7026996792</v>
      </c>
      <c r="AA58">
        <v>1156072</v>
      </c>
      <c r="AB58">
        <v>1122503.9175254337</v>
      </c>
      <c r="AC58">
        <v>1153672</v>
      </c>
      <c r="AD58">
        <v>1156472</v>
      </c>
      <c r="AE58">
        <v>1151272</v>
      </c>
      <c r="AF58">
        <v>1152072</v>
      </c>
      <c r="AG58">
        <v>1146872</v>
      </c>
      <c r="AH58">
        <v>1141672</v>
      </c>
      <c r="AI58">
        <v>1136472</v>
      </c>
      <c r="AJ58">
        <v>1131272</v>
      </c>
      <c r="AK58">
        <v>1126072</v>
      </c>
      <c r="AL58">
        <v>1120872</v>
      </c>
      <c r="AM58">
        <v>1115672</v>
      </c>
      <c r="AN58">
        <v>1110472</v>
      </c>
    </row>
    <row r="59" spans="12:40" x14ac:dyDescent="0.25">
      <c r="L59">
        <v>-131330.97088695504</v>
      </c>
      <c r="M59">
        <v>-84022.567050794838</v>
      </c>
      <c r="N59">
        <v>77670.043102473021</v>
      </c>
      <c r="O59">
        <v>164411.67284939578</v>
      </c>
      <c r="P59">
        <v>288498.36901622463</v>
      </c>
      <c r="Q59">
        <v>313972.59501960746</v>
      </c>
      <c r="R59">
        <v>398387.49939922243</v>
      </c>
      <c r="S59">
        <v>455589.44840473123</v>
      </c>
      <c r="T59">
        <v>504168.44163065183</v>
      </c>
      <c r="U59">
        <v>578202.54230030091</v>
      </c>
      <c r="V59">
        <v>496583.36690758064</v>
      </c>
      <c r="W59">
        <v>826201.29247234855</v>
      </c>
      <c r="X59">
        <v>898705.47276711836</v>
      </c>
      <c r="Y59">
        <v>1000657.9567639376</v>
      </c>
      <c r="Z59">
        <v>1055093.9055827393</v>
      </c>
      <c r="AA59">
        <v>815534.47206826764</v>
      </c>
      <c r="AB59">
        <v>1031571.6850889863</v>
      </c>
      <c r="AC59">
        <v>1153672</v>
      </c>
      <c r="AD59">
        <v>1156472</v>
      </c>
      <c r="AE59">
        <v>1151272</v>
      </c>
      <c r="AF59">
        <v>1152072</v>
      </c>
      <c r="AG59">
        <v>1146872</v>
      </c>
      <c r="AH59">
        <v>1141672</v>
      </c>
      <c r="AI59">
        <v>1136472</v>
      </c>
      <c r="AJ59">
        <v>1131272</v>
      </c>
      <c r="AK59">
        <v>1126072</v>
      </c>
      <c r="AL59">
        <v>1120872</v>
      </c>
      <c r="AM59">
        <v>1115672</v>
      </c>
      <c r="AN59">
        <v>1110472</v>
      </c>
    </row>
    <row r="60" spans="12:40" x14ac:dyDescent="0.25">
      <c r="L60">
        <v>-132431.63593329862</v>
      </c>
      <c r="M60">
        <v>-51666.042351849377</v>
      </c>
      <c r="N60">
        <v>93863.659881130792</v>
      </c>
      <c r="O60">
        <v>147993.5088065716</v>
      </c>
      <c r="P60">
        <v>231714.7086877526</v>
      </c>
      <c r="Q60">
        <v>281421.42726187606</v>
      </c>
      <c r="R60">
        <v>406242.36033802992</v>
      </c>
      <c r="S60">
        <v>552959.24773071823</v>
      </c>
      <c r="T60">
        <v>564834.02573367942</v>
      </c>
      <c r="U60">
        <v>547165.31612752995</v>
      </c>
      <c r="V60">
        <v>838474.3651805527</v>
      </c>
      <c r="W60">
        <v>779476.59390190069</v>
      </c>
      <c r="X60">
        <v>800429.48812349327</v>
      </c>
      <c r="Y60">
        <v>1000348.6263643766</v>
      </c>
      <c r="Z60">
        <v>909145.00515757338</v>
      </c>
      <c r="AA60">
        <v>1017062.8727674235</v>
      </c>
      <c r="AB60">
        <v>1158872</v>
      </c>
      <c r="AC60">
        <v>1153672</v>
      </c>
      <c r="AD60">
        <v>1156472</v>
      </c>
      <c r="AE60">
        <v>1151272</v>
      </c>
      <c r="AF60">
        <v>1152072</v>
      </c>
      <c r="AG60">
        <v>1146872</v>
      </c>
      <c r="AH60">
        <v>1141672</v>
      </c>
      <c r="AI60">
        <v>1136472</v>
      </c>
      <c r="AJ60">
        <v>1131272</v>
      </c>
      <c r="AK60">
        <v>1126072</v>
      </c>
      <c r="AL60">
        <v>1120872</v>
      </c>
      <c r="AM60">
        <v>1115672</v>
      </c>
      <c r="AN60">
        <v>1110472</v>
      </c>
    </row>
    <row r="61" spans="12:40" x14ac:dyDescent="0.25">
      <c r="L61">
        <v>-115052.39387588529</v>
      </c>
      <c r="M61">
        <v>-59075.588773983996</v>
      </c>
      <c r="N61">
        <v>131014.48623025685</v>
      </c>
      <c r="O61">
        <v>172971.95025656733</v>
      </c>
      <c r="P61">
        <v>228560.9378695467</v>
      </c>
      <c r="Q61">
        <v>329847.4515669609</v>
      </c>
      <c r="R61">
        <v>427024.90571275027</v>
      </c>
      <c r="S61">
        <v>463590.01880799374</v>
      </c>
      <c r="T61">
        <v>439165.3832459267</v>
      </c>
      <c r="U61">
        <v>646304.24765358481</v>
      </c>
      <c r="V61">
        <v>796247.84517390002</v>
      </c>
      <c r="W61">
        <v>819062.87465490017</v>
      </c>
      <c r="X61">
        <v>810882.06865610857</v>
      </c>
      <c r="Y61">
        <v>881158.72975548194</v>
      </c>
      <c r="Z61">
        <v>958312.66337736417</v>
      </c>
      <c r="AA61">
        <v>1156072</v>
      </c>
      <c r="AB61">
        <v>1136201.3099739677</v>
      </c>
      <c r="AC61">
        <v>1153672</v>
      </c>
      <c r="AD61">
        <v>1156472</v>
      </c>
      <c r="AE61">
        <v>1151272</v>
      </c>
      <c r="AF61">
        <v>1152072</v>
      </c>
      <c r="AG61">
        <v>1146872</v>
      </c>
      <c r="AH61">
        <v>1141672</v>
      </c>
      <c r="AI61">
        <v>1136472</v>
      </c>
      <c r="AJ61">
        <v>1131272</v>
      </c>
      <c r="AK61">
        <v>1126072</v>
      </c>
      <c r="AL61">
        <v>1120872</v>
      </c>
      <c r="AM61">
        <v>1115672</v>
      </c>
      <c r="AN61">
        <v>1110472</v>
      </c>
    </row>
    <row r="62" spans="12:40" x14ac:dyDescent="0.25">
      <c r="L62">
        <v>-118797.75046913768</v>
      </c>
      <c r="M62">
        <v>-50662.07218046044</v>
      </c>
      <c r="N62">
        <v>88695.844411925413</v>
      </c>
      <c r="O62">
        <v>166476.41285572539</v>
      </c>
      <c r="P62">
        <v>192356.69043333631</v>
      </c>
      <c r="Q62">
        <v>304816.77042545134</v>
      </c>
      <c r="R62">
        <v>352422.57069278718</v>
      </c>
      <c r="S62">
        <v>527919.93100844021</v>
      </c>
      <c r="T62">
        <v>524685.90141985472</v>
      </c>
      <c r="U62">
        <v>639427.37168308056</v>
      </c>
      <c r="V62">
        <v>761964.54303901293</v>
      </c>
      <c r="W62">
        <v>779353.83808033401</v>
      </c>
      <c r="X62">
        <v>749870.47952677822</v>
      </c>
      <c r="Y62">
        <v>992111.29450766905</v>
      </c>
      <c r="Z62">
        <v>967360.37554687378</v>
      </c>
      <c r="AA62">
        <v>1050442.957381774</v>
      </c>
      <c r="AB62">
        <v>1158872</v>
      </c>
      <c r="AC62">
        <v>1143204.422349592</v>
      </c>
      <c r="AD62">
        <v>1156472</v>
      </c>
      <c r="AE62">
        <v>1151272</v>
      </c>
      <c r="AF62">
        <v>1152072</v>
      </c>
      <c r="AG62">
        <v>1146872</v>
      </c>
      <c r="AH62">
        <v>1141672</v>
      </c>
      <c r="AI62">
        <v>1136472</v>
      </c>
      <c r="AJ62">
        <v>1131272</v>
      </c>
      <c r="AK62">
        <v>1126072</v>
      </c>
      <c r="AL62">
        <v>1120872</v>
      </c>
      <c r="AM62">
        <v>1115672</v>
      </c>
      <c r="AN62">
        <v>1110472</v>
      </c>
    </row>
    <row r="63" spans="12:40" x14ac:dyDescent="0.25">
      <c r="L63">
        <v>-122957.01968990709</v>
      </c>
      <c r="M63">
        <v>-73020.476113300538</v>
      </c>
      <c r="N63">
        <v>111589.29593864176</v>
      </c>
      <c r="O63">
        <v>117275.1165012063</v>
      </c>
      <c r="P63">
        <v>229829.34152588143</v>
      </c>
      <c r="Q63">
        <v>354717.95781440416</v>
      </c>
      <c r="R63">
        <v>424502.18476053968</v>
      </c>
      <c r="S63">
        <v>490092.29780396738</v>
      </c>
      <c r="T63">
        <v>588308.51771372196</v>
      </c>
      <c r="U63">
        <v>680596.32377594011</v>
      </c>
      <c r="V63">
        <v>626534.10422061279</v>
      </c>
      <c r="W63">
        <v>645059.97515971772</v>
      </c>
      <c r="X63">
        <v>823827.92050865211</v>
      </c>
      <c r="Y63">
        <v>1018486.8102670931</v>
      </c>
      <c r="Z63">
        <v>1044548.9427839743</v>
      </c>
      <c r="AA63">
        <v>985547.13576711505</v>
      </c>
      <c r="AB63">
        <v>1158872</v>
      </c>
      <c r="AC63">
        <v>1149930.3882741861</v>
      </c>
      <c r="AD63">
        <v>1156472</v>
      </c>
      <c r="AE63">
        <v>1151272</v>
      </c>
      <c r="AF63">
        <v>1152072</v>
      </c>
      <c r="AG63">
        <v>1146872</v>
      </c>
      <c r="AH63">
        <v>1141672</v>
      </c>
      <c r="AI63">
        <v>1136472</v>
      </c>
      <c r="AJ63">
        <v>1131272</v>
      </c>
      <c r="AK63">
        <v>1126072</v>
      </c>
      <c r="AL63">
        <v>1120872</v>
      </c>
      <c r="AM63">
        <v>1115672</v>
      </c>
      <c r="AN63">
        <v>1110472</v>
      </c>
    </row>
    <row r="64" spans="12:40" x14ac:dyDescent="0.25">
      <c r="L64">
        <v>-141395.94167262386</v>
      </c>
      <c r="M64">
        <v>-84369.630758115556</v>
      </c>
      <c r="N64">
        <v>118640.62129380926</v>
      </c>
      <c r="O64">
        <v>185510.86423077923</v>
      </c>
      <c r="P64">
        <v>285259.44822522625</v>
      </c>
      <c r="Q64">
        <v>323459.71986049775</v>
      </c>
      <c r="R64">
        <v>408830.12913224252</v>
      </c>
      <c r="S64">
        <v>462723.1979173877</v>
      </c>
      <c r="T64">
        <v>579835.10687247338</v>
      </c>
      <c r="U64">
        <v>691719.57866628817</v>
      </c>
      <c r="V64">
        <v>784647.51698597288</v>
      </c>
      <c r="W64">
        <v>739234.44923208212</v>
      </c>
      <c r="X64">
        <v>814890.23862225236</v>
      </c>
      <c r="Y64">
        <v>922369.1553960708</v>
      </c>
      <c r="Z64">
        <v>970831.99855572311</v>
      </c>
      <c r="AA64">
        <v>1156072</v>
      </c>
      <c r="AB64">
        <v>1158872</v>
      </c>
      <c r="AC64">
        <v>1144231.9981569056</v>
      </c>
      <c r="AD64">
        <v>1156472</v>
      </c>
      <c r="AE64">
        <v>1151272</v>
      </c>
      <c r="AF64">
        <v>1152072</v>
      </c>
      <c r="AG64">
        <v>1146872</v>
      </c>
      <c r="AH64">
        <v>1141672</v>
      </c>
      <c r="AI64">
        <v>1136472</v>
      </c>
      <c r="AJ64">
        <v>1131272</v>
      </c>
      <c r="AK64">
        <v>1126072</v>
      </c>
      <c r="AL64">
        <v>1120872</v>
      </c>
      <c r="AM64">
        <v>1115672</v>
      </c>
      <c r="AN64">
        <v>1110472</v>
      </c>
    </row>
    <row r="65" spans="12:40" x14ac:dyDescent="0.25">
      <c r="L65">
        <v>-119851.63507545809</v>
      </c>
      <c r="M65">
        <v>-34056.599499346223</v>
      </c>
      <c r="N65">
        <v>123036.0167661896</v>
      </c>
      <c r="O65">
        <v>188805.13771691779</v>
      </c>
      <c r="P65">
        <v>251130.10329895536</v>
      </c>
      <c r="Q65">
        <v>301076.2351279828</v>
      </c>
      <c r="R65">
        <v>450857.68638416915</v>
      </c>
      <c r="S65">
        <v>450777.61004306306</v>
      </c>
      <c r="T65">
        <v>521712.55436118809</v>
      </c>
      <c r="U65">
        <v>627593.97168176284</v>
      </c>
      <c r="V65">
        <v>763213.11822332558</v>
      </c>
      <c r="W65">
        <v>744665.16168052913</v>
      </c>
      <c r="X65">
        <v>869252.83932161808</v>
      </c>
      <c r="Y65">
        <v>975065.99866396002</v>
      </c>
      <c r="Z65">
        <v>956844.6396894448</v>
      </c>
      <c r="AA65">
        <v>994287.20423283963</v>
      </c>
      <c r="AB65">
        <v>1094461.6140029479</v>
      </c>
      <c r="AC65">
        <v>1153672</v>
      </c>
      <c r="AD65">
        <v>1156472</v>
      </c>
      <c r="AE65">
        <v>1151272</v>
      </c>
      <c r="AF65">
        <v>1152072</v>
      </c>
      <c r="AG65">
        <v>1146872</v>
      </c>
      <c r="AH65">
        <v>1141672</v>
      </c>
      <c r="AI65">
        <v>1136472</v>
      </c>
      <c r="AJ65">
        <v>1131272</v>
      </c>
      <c r="AK65">
        <v>1126072</v>
      </c>
      <c r="AL65">
        <v>1120872</v>
      </c>
      <c r="AM65">
        <v>1115672</v>
      </c>
      <c r="AN65">
        <v>1110472</v>
      </c>
    </row>
    <row r="66" spans="12:40" x14ac:dyDescent="0.25">
      <c r="L66">
        <v>-127521.67553847912</v>
      </c>
      <c r="M66">
        <v>-42919.893322536023</v>
      </c>
      <c r="N66">
        <v>58972.360712312628</v>
      </c>
      <c r="O66">
        <v>179852.28685756889</v>
      </c>
      <c r="P66">
        <v>219849.94804065104</v>
      </c>
      <c r="Q66">
        <v>390371.8049738009</v>
      </c>
      <c r="R66">
        <v>473239.17228800803</v>
      </c>
      <c r="S66">
        <v>456987.33528010244</v>
      </c>
      <c r="T66">
        <v>578441.87974690995</v>
      </c>
      <c r="U66">
        <v>661839.13064420072</v>
      </c>
      <c r="V66">
        <v>696107.77800797892</v>
      </c>
      <c r="W66">
        <v>821299.15904786275</v>
      </c>
      <c r="X66">
        <v>931044.81215984141</v>
      </c>
      <c r="Y66">
        <v>880164.94825457362</v>
      </c>
      <c r="Z66">
        <v>875571.0133959034</v>
      </c>
      <c r="AA66">
        <v>985989.39439514396</v>
      </c>
      <c r="AB66">
        <v>1158872</v>
      </c>
      <c r="AC66">
        <v>1153672</v>
      </c>
      <c r="AD66">
        <v>1156472</v>
      </c>
      <c r="AE66">
        <v>1151272</v>
      </c>
      <c r="AF66">
        <v>1152072</v>
      </c>
      <c r="AG66">
        <v>1146872</v>
      </c>
      <c r="AH66">
        <v>1141672</v>
      </c>
      <c r="AI66">
        <v>1136472</v>
      </c>
      <c r="AJ66">
        <v>1131272</v>
      </c>
      <c r="AK66">
        <v>1126072</v>
      </c>
      <c r="AL66">
        <v>1120872</v>
      </c>
      <c r="AM66">
        <v>1115672</v>
      </c>
      <c r="AN66">
        <v>1110472</v>
      </c>
    </row>
    <row r="67" spans="12:40" x14ac:dyDescent="0.25">
      <c r="L67">
        <v>-124479.07206041366</v>
      </c>
      <c r="M67">
        <v>-73815.260773373535</v>
      </c>
      <c r="N67">
        <v>93029.878318287199</v>
      </c>
      <c r="O67">
        <v>178691.75165195705</v>
      </c>
      <c r="P67">
        <v>248974.99970998603</v>
      </c>
      <c r="Q67">
        <v>329585.98585712654</v>
      </c>
      <c r="R67">
        <v>334795.31612339057</v>
      </c>
      <c r="S67">
        <v>505303.53709433565</v>
      </c>
      <c r="T67">
        <v>599744.49881356535</v>
      </c>
      <c r="U67">
        <v>594300.94625387329</v>
      </c>
      <c r="V67">
        <v>614847.70095717255</v>
      </c>
      <c r="W67">
        <v>809290.6475013704</v>
      </c>
      <c r="X67">
        <v>868109.57889109431</v>
      </c>
      <c r="Y67">
        <v>978306.17200673139</v>
      </c>
      <c r="Z67">
        <v>1002144.8386524529</v>
      </c>
      <c r="AA67">
        <v>1101696.6866690568</v>
      </c>
      <c r="AB67">
        <v>1140334.4532066458</v>
      </c>
      <c r="AC67">
        <v>1153672</v>
      </c>
      <c r="AD67">
        <v>1156472</v>
      </c>
      <c r="AE67">
        <v>1151272</v>
      </c>
      <c r="AF67">
        <v>1152072</v>
      </c>
      <c r="AG67">
        <v>1146872</v>
      </c>
      <c r="AH67">
        <v>1141672</v>
      </c>
      <c r="AI67">
        <v>1136472</v>
      </c>
      <c r="AJ67">
        <v>1131272</v>
      </c>
      <c r="AK67">
        <v>1126072</v>
      </c>
      <c r="AL67">
        <v>1120872</v>
      </c>
      <c r="AM67">
        <v>1115672</v>
      </c>
      <c r="AN67">
        <v>1110472</v>
      </c>
    </row>
    <row r="68" spans="12:40" x14ac:dyDescent="0.25">
      <c r="L68">
        <v>-128724.05899720895</v>
      </c>
      <c r="M68">
        <v>-42215.872643624432</v>
      </c>
      <c r="N68">
        <v>107566.37722037174</v>
      </c>
      <c r="O68">
        <v>190883.04195219465</v>
      </c>
      <c r="P68">
        <v>343344.8335064596</v>
      </c>
      <c r="Q68">
        <v>273182.00320380135</v>
      </c>
      <c r="R68">
        <v>369197.60493671359</v>
      </c>
      <c r="S68">
        <v>474220.2442446904</v>
      </c>
      <c r="T68">
        <v>530675.5767076218</v>
      </c>
      <c r="U68">
        <v>585673.68750519049</v>
      </c>
      <c r="V68">
        <v>636055.26723123749</v>
      </c>
      <c r="W68">
        <v>867035.94896139391</v>
      </c>
      <c r="X68">
        <v>899892.15263261506</v>
      </c>
      <c r="Y68">
        <v>839742.73759223276</v>
      </c>
      <c r="Z68">
        <v>1036969.0242526829</v>
      </c>
      <c r="AA68">
        <v>1101653.0985404053</v>
      </c>
      <c r="AB68">
        <v>1123649.9056382081</v>
      </c>
      <c r="AC68">
        <v>1153672</v>
      </c>
      <c r="AD68">
        <v>1156472</v>
      </c>
      <c r="AE68">
        <v>1151272</v>
      </c>
      <c r="AF68">
        <v>1152072</v>
      </c>
      <c r="AG68">
        <v>1146872</v>
      </c>
      <c r="AH68">
        <v>1141672</v>
      </c>
      <c r="AI68">
        <v>1136472</v>
      </c>
      <c r="AJ68">
        <v>1131272</v>
      </c>
      <c r="AK68">
        <v>1126072</v>
      </c>
      <c r="AL68">
        <v>1120872</v>
      </c>
      <c r="AM68">
        <v>1115672</v>
      </c>
      <c r="AN68">
        <v>1110472</v>
      </c>
    </row>
    <row r="69" spans="12:40" x14ac:dyDescent="0.25">
      <c r="L69">
        <v>-129932.6546405293</v>
      </c>
      <c r="M69">
        <v>-67127.872715553036</v>
      </c>
      <c r="N69">
        <v>119555.61304001953</v>
      </c>
      <c r="O69">
        <v>204442.39409256156</v>
      </c>
      <c r="P69">
        <v>282942.61121222179</v>
      </c>
      <c r="Q69">
        <v>291855.86427637271</v>
      </c>
      <c r="R69">
        <v>449282.49600580172</v>
      </c>
      <c r="S69">
        <v>492025.6589123942</v>
      </c>
      <c r="T69">
        <v>557030.49946182559</v>
      </c>
      <c r="U69">
        <v>564721.05564696714</v>
      </c>
      <c r="V69">
        <v>699236.02860615763</v>
      </c>
      <c r="W69">
        <v>791885.45015301509</v>
      </c>
      <c r="X69">
        <v>888156.59732156957</v>
      </c>
      <c r="Y69">
        <v>950326.06857476663</v>
      </c>
      <c r="Z69">
        <v>1099788.9647421075</v>
      </c>
      <c r="AA69">
        <v>1126336.2479233954</v>
      </c>
      <c r="AB69">
        <v>1158872</v>
      </c>
      <c r="AC69">
        <v>1153672</v>
      </c>
      <c r="AD69">
        <v>1092502.3133131871</v>
      </c>
      <c r="AE69">
        <v>1151272</v>
      </c>
      <c r="AF69">
        <v>1152072</v>
      </c>
      <c r="AG69">
        <v>1146872</v>
      </c>
      <c r="AH69">
        <v>1141672</v>
      </c>
      <c r="AI69">
        <v>1136472</v>
      </c>
      <c r="AJ69">
        <v>1131272</v>
      </c>
      <c r="AK69">
        <v>1126072</v>
      </c>
      <c r="AL69">
        <v>1120872</v>
      </c>
      <c r="AM69">
        <v>1115672</v>
      </c>
      <c r="AN69">
        <v>1110472</v>
      </c>
    </row>
    <row r="70" spans="12:40" x14ac:dyDescent="0.25">
      <c r="L70">
        <v>-125774.06808536127</v>
      </c>
      <c r="M70">
        <v>-47027.711786907399</v>
      </c>
      <c r="N70">
        <v>115637.60351205594</v>
      </c>
      <c r="O70">
        <v>155256.37146996707</v>
      </c>
      <c r="P70">
        <v>232902.55194474559</v>
      </c>
      <c r="Q70">
        <v>329522.1850432473</v>
      </c>
      <c r="R70">
        <v>455039.85237372911</v>
      </c>
      <c r="S70">
        <v>504143.31368451694</v>
      </c>
      <c r="T70">
        <v>480295.24708328</v>
      </c>
      <c r="U70">
        <v>707829.68711127085</v>
      </c>
      <c r="V70">
        <v>739544.26240396034</v>
      </c>
      <c r="W70">
        <v>737279.86684034602</v>
      </c>
      <c r="X70">
        <v>924308.54356322205</v>
      </c>
      <c r="Y70">
        <v>798746.18327659438</v>
      </c>
      <c r="Z70">
        <v>1161272</v>
      </c>
      <c r="AA70">
        <v>1041614.544471978</v>
      </c>
      <c r="AB70">
        <v>1107613.3234891044</v>
      </c>
      <c r="AC70">
        <v>1153672</v>
      </c>
      <c r="AD70">
        <v>1156472</v>
      </c>
      <c r="AE70">
        <v>1151272</v>
      </c>
      <c r="AF70">
        <v>1152072</v>
      </c>
      <c r="AG70">
        <v>1146872</v>
      </c>
      <c r="AH70">
        <v>1141672</v>
      </c>
      <c r="AI70">
        <v>1136472</v>
      </c>
      <c r="AJ70">
        <v>1131272</v>
      </c>
      <c r="AK70">
        <v>1126072</v>
      </c>
      <c r="AL70">
        <v>1120872</v>
      </c>
      <c r="AM70">
        <v>1115672</v>
      </c>
      <c r="AN70">
        <v>1110472</v>
      </c>
    </row>
    <row r="71" spans="12:40" x14ac:dyDescent="0.25">
      <c r="L71">
        <v>-110438.57001040201</v>
      </c>
      <c r="M71">
        <v>-49950.029618869303</v>
      </c>
      <c r="N71">
        <v>92212.583248117706</v>
      </c>
      <c r="O71">
        <v>122816.91493486951</v>
      </c>
      <c r="P71">
        <v>222970.94978758984</v>
      </c>
      <c r="Q71">
        <v>340880.29006788204</v>
      </c>
      <c r="R71">
        <v>303660.24641680636</v>
      </c>
      <c r="S71">
        <v>492162.52882338234</v>
      </c>
      <c r="T71">
        <v>538780.54876543232</v>
      </c>
      <c r="U71">
        <v>550466.30669644778</v>
      </c>
      <c r="V71">
        <v>769222.44239303656</v>
      </c>
      <c r="W71">
        <v>777988.04552502732</v>
      </c>
      <c r="X71">
        <v>831245.71681711962</v>
      </c>
      <c r="Y71">
        <v>951076.60872796807</v>
      </c>
      <c r="Z71">
        <v>1068976.3526775874</v>
      </c>
      <c r="AA71">
        <v>1067420.1149148953</v>
      </c>
      <c r="AB71">
        <v>1158872</v>
      </c>
      <c r="AC71">
        <v>1153672</v>
      </c>
      <c r="AD71">
        <v>1156472</v>
      </c>
      <c r="AE71">
        <v>1151272</v>
      </c>
      <c r="AF71">
        <v>1152072</v>
      </c>
      <c r="AG71">
        <v>1146872</v>
      </c>
      <c r="AH71">
        <v>1141672</v>
      </c>
      <c r="AI71">
        <v>1136472</v>
      </c>
      <c r="AJ71">
        <v>1131272</v>
      </c>
      <c r="AK71">
        <v>1126072</v>
      </c>
      <c r="AL71">
        <v>1120872</v>
      </c>
      <c r="AM71">
        <v>1115672</v>
      </c>
      <c r="AN71">
        <v>1110472</v>
      </c>
    </row>
    <row r="72" spans="12:40" x14ac:dyDescent="0.25">
      <c r="L72">
        <v>-136045.79627283243</v>
      </c>
      <c r="M72">
        <v>-59062.36547834496</v>
      </c>
      <c r="N72">
        <v>115529.02162146964</v>
      </c>
      <c r="O72">
        <v>193950.04204684508</v>
      </c>
      <c r="P72">
        <v>223182.48849403101</v>
      </c>
      <c r="Q72">
        <v>315213.56826111791</v>
      </c>
      <c r="R72">
        <v>451943.98130175436</v>
      </c>
      <c r="S72">
        <v>452611.88693926635</v>
      </c>
      <c r="T72">
        <v>615581.4787842253</v>
      </c>
      <c r="U72">
        <v>565026.93849364691</v>
      </c>
      <c r="V72">
        <v>640598.9913088124</v>
      </c>
      <c r="W72">
        <v>905067.8895820484</v>
      </c>
      <c r="X72">
        <v>830396.60905935313</v>
      </c>
      <c r="Y72">
        <v>937435.63265481545</v>
      </c>
      <c r="Z72">
        <v>1015824.96407181</v>
      </c>
      <c r="AA72">
        <v>1027617.4318831086</v>
      </c>
      <c r="AB72">
        <v>1158872</v>
      </c>
      <c r="AC72">
        <v>1126475.6951571223</v>
      </c>
      <c r="AD72">
        <v>1156472</v>
      </c>
      <c r="AE72">
        <v>1151272</v>
      </c>
      <c r="AF72">
        <v>1152072</v>
      </c>
      <c r="AG72">
        <v>1146872</v>
      </c>
      <c r="AH72">
        <v>1141672</v>
      </c>
      <c r="AI72">
        <v>1136472</v>
      </c>
      <c r="AJ72">
        <v>1131272</v>
      </c>
      <c r="AK72">
        <v>1126072</v>
      </c>
      <c r="AL72">
        <v>1120872</v>
      </c>
      <c r="AM72">
        <v>1115672</v>
      </c>
      <c r="AN72">
        <v>1110472</v>
      </c>
    </row>
    <row r="73" spans="12:40" x14ac:dyDescent="0.25">
      <c r="L73">
        <v>-125468.30163859343</v>
      </c>
      <c r="M73">
        <v>-83349.228163736407</v>
      </c>
      <c r="N73">
        <v>117952.00432808418</v>
      </c>
      <c r="O73">
        <v>113967.35252207471</v>
      </c>
      <c r="P73">
        <v>268521.38466277381</v>
      </c>
      <c r="Q73">
        <v>277818.5188154378</v>
      </c>
      <c r="R73">
        <v>396198.37383505702</v>
      </c>
      <c r="S73">
        <v>473576.30445753655</v>
      </c>
      <c r="T73">
        <v>612164.99832849798</v>
      </c>
      <c r="U73">
        <v>644616.00976914773</v>
      </c>
      <c r="V73">
        <v>617906.94845842361</v>
      </c>
      <c r="W73">
        <v>738569.79693714483</v>
      </c>
      <c r="X73">
        <v>689187.24781470932</v>
      </c>
      <c r="Y73">
        <v>886197.09642944369</v>
      </c>
      <c r="Z73">
        <v>1010057.7498563812</v>
      </c>
      <c r="AA73">
        <v>1156072</v>
      </c>
      <c r="AB73">
        <v>1097611.4343531241</v>
      </c>
      <c r="AC73">
        <v>1153672</v>
      </c>
      <c r="AD73">
        <v>1156472</v>
      </c>
      <c r="AE73">
        <v>1151272</v>
      </c>
      <c r="AF73">
        <v>1152072</v>
      </c>
      <c r="AG73">
        <v>1146872</v>
      </c>
      <c r="AH73">
        <v>1141672</v>
      </c>
      <c r="AI73">
        <v>1136472</v>
      </c>
      <c r="AJ73">
        <v>1131272</v>
      </c>
      <c r="AK73">
        <v>1126072</v>
      </c>
      <c r="AL73">
        <v>1120872</v>
      </c>
      <c r="AM73">
        <v>1115672</v>
      </c>
      <c r="AN73">
        <v>1110472</v>
      </c>
    </row>
    <row r="74" spans="12:40" x14ac:dyDescent="0.25">
      <c r="L74">
        <v>-118714.07191674621</v>
      </c>
      <c r="M74">
        <v>-55895.045439551119</v>
      </c>
      <c r="N74">
        <v>99488.972066280665</v>
      </c>
      <c r="O74">
        <v>153299.74484391045</v>
      </c>
      <c r="P74">
        <v>292912.14342311164</v>
      </c>
      <c r="Q74">
        <v>324307.07729697833</v>
      </c>
      <c r="R74">
        <v>479168.98826710624</v>
      </c>
      <c r="S74">
        <v>456205.29098493909</v>
      </c>
      <c r="T74">
        <v>537902.55450889724</v>
      </c>
      <c r="U74">
        <v>634043.76107779075</v>
      </c>
      <c r="V74">
        <v>707747.06301215326</v>
      </c>
      <c r="W74">
        <v>744153.58177342184</v>
      </c>
      <c r="X74">
        <v>822562.59238598077</v>
      </c>
      <c r="Y74">
        <v>1067270.6838993498</v>
      </c>
      <c r="Z74">
        <v>983233.95232341997</v>
      </c>
      <c r="AA74">
        <v>1113049.1626063338</v>
      </c>
      <c r="AB74">
        <v>1109984.0586869102</v>
      </c>
      <c r="AC74">
        <v>1153672</v>
      </c>
      <c r="AD74">
        <v>1156472</v>
      </c>
      <c r="AE74">
        <v>1151272</v>
      </c>
      <c r="AF74">
        <v>1152072</v>
      </c>
      <c r="AG74">
        <v>1146872</v>
      </c>
      <c r="AH74">
        <v>1141672</v>
      </c>
      <c r="AI74">
        <v>1136472</v>
      </c>
      <c r="AJ74">
        <v>1131272</v>
      </c>
      <c r="AK74">
        <v>1126072</v>
      </c>
      <c r="AL74">
        <v>1120872</v>
      </c>
      <c r="AM74">
        <v>1115672</v>
      </c>
      <c r="AN74">
        <v>1110472</v>
      </c>
    </row>
    <row r="75" spans="12:40" x14ac:dyDescent="0.25">
      <c r="L75">
        <v>-135021.04202553839</v>
      </c>
      <c r="M75">
        <v>-42517.036574220052</v>
      </c>
      <c r="N75">
        <v>102457.1744449609</v>
      </c>
      <c r="O75">
        <v>158246.9399065522</v>
      </c>
      <c r="P75">
        <v>226965.1026750392</v>
      </c>
      <c r="Q75">
        <v>297069.3429605636</v>
      </c>
      <c r="R75">
        <v>435454.30273788609</v>
      </c>
      <c r="S75">
        <v>525871.06267759518</v>
      </c>
      <c r="T75">
        <v>555717.61333805008</v>
      </c>
      <c r="U75">
        <v>600026.06049750512</v>
      </c>
      <c r="V75">
        <v>743546.24797596224</v>
      </c>
      <c r="W75">
        <v>684893.25028763036</v>
      </c>
      <c r="X75">
        <v>721862.18868776003</v>
      </c>
      <c r="Y75">
        <v>886399.56556942256</v>
      </c>
      <c r="Z75">
        <v>1058733.1650198719</v>
      </c>
      <c r="AA75">
        <v>1021146.3371395795</v>
      </c>
      <c r="AB75">
        <v>1091290.7614367595</v>
      </c>
      <c r="AC75">
        <v>1153672</v>
      </c>
      <c r="AD75">
        <v>1156472</v>
      </c>
      <c r="AE75">
        <v>1151272</v>
      </c>
      <c r="AF75">
        <v>1152072</v>
      </c>
      <c r="AG75">
        <v>1146872</v>
      </c>
      <c r="AH75">
        <v>1141672</v>
      </c>
      <c r="AI75">
        <v>1136472</v>
      </c>
      <c r="AJ75">
        <v>1131272</v>
      </c>
      <c r="AK75">
        <v>1126072</v>
      </c>
      <c r="AL75">
        <v>1120872</v>
      </c>
      <c r="AM75">
        <v>1115672</v>
      </c>
      <c r="AN75">
        <v>1110472</v>
      </c>
    </row>
    <row r="76" spans="12:40" x14ac:dyDescent="0.25">
      <c r="L76">
        <v>-126926.91038717632</v>
      </c>
      <c r="M76">
        <v>-67253.270480113104</v>
      </c>
      <c r="N76">
        <v>81453.876595622627</v>
      </c>
      <c r="O76">
        <v>157271.1142360341</v>
      </c>
      <c r="P76">
        <v>284497.9895820393</v>
      </c>
      <c r="Q76">
        <v>328008.45259749668</v>
      </c>
      <c r="R76">
        <v>455503.05555823771</v>
      </c>
      <c r="S76">
        <v>366368.15247020475</v>
      </c>
      <c r="T76">
        <v>540172.91922123544</v>
      </c>
      <c r="U76">
        <v>639323.1782062673</v>
      </c>
      <c r="V76">
        <v>693414.73211994907</v>
      </c>
      <c r="W76">
        <v>761524.39203727129</v>
      </c>
      <c r="X76">
        <v>729850.9225757299</v>
      </c>
      <c r="Y76">
        <v>1005993.7968609121</v>
      </c>
      <c r="Z76">
        <v>969073.7242705375</v>
      </c>
      <c r="AA76">
        <v>963348.04580458533</v>
      </c>
      <c r="AB76">
        <v>1158872</v>
      </c>
      <c r="AC76">
        <v>1153672</v>
      </c>
      <c r="AD76">
        <v>1156472</v>
      </c>
      <c r="AE76">
        <v>1151272</v>
      </c>
      <c r="AF76">
        <v>1152072</v>
      </c>
      <c r="AG76">
        <v>1146872</v>
      </c>
      <c r="AH76">
        <v>1141672</v>
      </c>
      <c r="AI76">
        <v>1136472</v>
      </c>
      <c r="AJ76">
        <v>1131272</v>
      </c>
      <c r="AK76">
        <v>1126072</v>
      </c>
      <c r="AL76">
        <v>1120872</v>
      </c>
      <c r="AM76">
        <v>1115672</v>
      </c>
      <c r="AN76">
        <v>1110472</v>
      </c>
    </row>
    <row r="77" spans="12:40" x14ac:dyDescent="0.25">
      <c r="L77">
        <v>-134725.12372350111</v>
      </c>
      <c r="M77">
        <v>-56728.924437653972</v>
      </c>
      <c r="N77">
        <v>110713.27529958962</v>
      </c>
      <c r="O77">
        <v>163933.84061038424</v>
      </c>
      <c r="P77">
        <v>222898.79284280911</v>
      </c>
      <c r="Q77">
        <v>307846.19115305983</v>
      </c>
      <c r="R77">
        <v>373878.02261667897</v>
      </c>
      <c r="S77">
        <v>469484.26552574814</v>
      </c>
      <c r="T77">
        <v>648905.05744105531</v>
      </c>
      <c r="U77">
        <v>734002.58620401809</v>
      </c>
      <c r="V77">
        <v>723635.82611208025</v>
      </c>
      <c r="W77">
        <v>805203.48426694982</v>
      </c>
      <c r="X77">
        <v>902079.36609832011</v>
      </c>
      <c r="Y77">
        <v>984856.84957070113</v>
      </c>
      <c r="Z77">
        <v>927927.64337178529</v>
      </c>
      <c r="AA77">
        <v>1081188.7256355446</v>
      </c>
      <c r="AB77">
        <v>1102884.2890902441</v>
      </c>
      <c r="AC77">
        <v>1086085.6352765143</v>
      </c>
      <c r="AD77">
        <v>1156472</v>
      </c>
      <c r="AE77">
        <v>1151272</v>
      </c>
      <c r="AF77">
        <v>1152072</v>
      </c>
      <c r="AG77">
        <v>1146872</v>
      </c>
      <c r="AH77">
        <v>1141672</v>
      </c>
      <c r="AI77">
        <v>1136472</v>
      </c>
      <c r="AJ77">
        <v>1131272</v>
      </c>
      <c r="AK77">
        <v>1126072</v>
      </c>
      <c r="AL77">
        <v>1120872</v>
      </c>
      <c r="AM77">
        <v>1115672</v>
      </c>
      <c r="AN77">
        <v>1110472</v>
      </c>
    </row>
    <row r="78" spans="12:40" x14ac:dyDescent="0.25">
      <c r="L78">
        <v>-108102.30929928948</v>
      </c>
      <c r="M78">
        <v>-35756.876365497243</v>
      </c>
      <c r="N78">
        <v>105652.77520407224</v>
      </c>
      <c r="O78">
        <v>157152.37256883876</v>
      </c>
      <c r="P78">
        <v>272420.29270136321</v>
      </c>
      <c r="Q78">
        <v>323692.97556653421</v>
      </c>
      <c r="R78">
        <v>370535.93632763275</v>
      </c>
      <c r="S78">
        <v>441214.07830243174</v>
      </c>
      <c r="T78">
        <v>554348.91016678477</v>
      </c>
      <c r="U78">
        <v>583146.49768913153</v>
      </c>
      <c r="V78">
        <v>609889.63910582685</v>
      </c>
      <c r="W78">
        <v>777479.73642280023</v>
      </c>
      <c r="X78">
        <v>837512.21608097735</v>
      </c>
      <c r="Y78">
        <v>927178.70239432505</v>
      </c>
      <c r="Z78">
        <v>1069008.4355419506</v>
      </c>
      <c r="AA78">
        <v>977960.169333525</v>
      </c>
      <c r="AB78">
        <v>1158872</v>
      </c>
      <c r="AC78">
        <v>1153672</v>
      </c>
      <c r="AD78">
        <v>1156472</v>
      </c>
      <c r="AE78">
        <v>1151272</v>
      </c>
      <c r="AF78">
        <v>1152072</v>
      </c>
      <c r="AG78">
        <v>1146872</v>
      </c>
      <c r="AH78">
        <v>1141672</v>
      </c>
      <c r="AI78">
        <v>1136472</v>
      </c>
      <c r="AJ78">
        <v>1131272</v>
      </c>
      <c r="AK78">
        <v>1126072</v>
      </c>
      <c r="AL78">
        <v>1120872</v>
      </c>
      <c r="AM78">
        <v>1115672</v>
      </c>
      <c r="AN78">
        <v>1110472</v>
      </c>
    </row>
    <row r="79" spans="12:40" x14ac:dyDescent="0.25">
      <c r="L79">
        <v>-109488.38967599254</v>
      </c>
      <c r="M79">
        <v>-51377.592074616114</v>
      </c>
      <c r="N79">
        <v>108478.56796164112</v>
      </c>
      <c r="O79">
        <v>180372.4092644623</v>
      </c>
      <c r="P79">
        <v>279644.57651520718</v>
      </c>
      <c r="Q79">
        <v>344273.99584520468</v>
      </c>
      <c r="R79">
        <v>377583.56872544065</v>
      </c>
      <c r="S79">
        <v>594021.63797935855</v>
      </c>
      <c r="T79">
        <v>549830.15057499544</v>
      </c>
      <c r="U79">
        <v>638550.92053991964</v>
      </c>
      <c r="V79">
        <v>768350.9799397483</v>
      </c>
      <c r="W79">
        <v>828414.95669707574</v>
      </c>
      <c r="X79">
        <v>768737.83147407859</v>
      </c>
      <c r="Y79">
        <v>912880.66021766886</v>
      </c>
      <c r="Z79">
        <v>1040282.389891264</v>
      </c>
      <c r="AA79">
        <v>1111483.2049846342</v>
      </c>
      <c r="AB79">
        <v>1158872</v>
      </c>
      <c r="AC79">
        <v>1153672</v>
      </c>
      <c r="AD79">
        <v>1156472</v>
      </c>
      <c r="AE79">
        <v>1151272</v>
      </c>
      <c r="AF79">
        <v>1152072</v>
      </c>
      <c r="AG79">
        <v>1146872</v>
      </c>
      <c r="AH79">
        <v>1141672</v>
      </c>
      <c r="AI79">
        <v>1136472</v>
      </c>
      <c r="AJ79">
        <v>1131272</v>
      </c>
      <c r="AK79">
        <v>1126072</v>
      </c>
      <c r="AL79">
        <v>1120872</v>
      </c>
      <c r="AM79">
        <v>1115672</v>
      </c>
      <c r="AN79">
        <v>1110472</v>
      </c>
    </row>
    <row r="80" spans="12:40" x14ac:dyDescent="0.25">
      <c r="L80">
        <v>-126412.88813369395</v>
      </c>
      <c r="M80">
        <v>-35748.992966544582</v>
      </c>
      <c r="N80">
        <v>109598.08486284432</v>
      </c>
      <c r="O80">
        <v>168329.90679979906</v>
      </c>
      <c r="P80">
        <v>221885.95024419366</v>
      </c>
      <c r="Q80">
        <v>305251.98734669527</v>
      </c>
      <c r="R80">
        <v>438208.59901125671</v>
      </c>
      <c r="S80">
        <v>485744.25883479335</v>
      </c>
      <c r="T80">
        <v>536226.90016538487</v>
      </c>
      <c r="U80">
        <v>638082.51294450613</v>
      </c>
      <c r="V80">
        <v>713532.2242667923</v>
      </c>
      <c r="W80">
        <v>706408.07857433474</v>
      </c>
      <c r="X80">
        <v>788860.5038089538</v>
      </c>
      <c r="Y80">
        <v>906798.56351300562</v>
      </c>
      <c r="Z80">
        <v>1029675.9903793409</v>
      </c>
      <c r="AA80">
        <v>967312.97170602134</v>
      </c>
      <c r="AB80">
        <v>1158872</v>
      </c>
      <c r="AC80">
        <v>1134853.6484529381</v>
      </c>
      <c r="AD80">
        <v>1156472</v>
      </c>
      <c r="AE80">
        <v>1151272</v>
      </c>
      <c r="AF80">
        <v>1152072</v>
      </c>
      <c r="AG80">
        <v>1146872</v>
      </c>
      <c r="AH80">
        <v>1141672</v>
      </c>
      <c r="AI80">
        <v>1136472</v>
      </c>
      <c r="AJ80">
        <v>1131272</v>
      </c>
      <c r="AK80">
        <v>1126072</v>
      </c>
      <c r="AL80">
        <v>1120872</v>
      </c>
      <c r="AM80">
        <v>1115672</v>
      </c>
      <c r="AN80">
        <v>1110472</v>
      </c>
    </row>
    <row r="81" spans="12:40" x14ac:dyDescent="0.25">
      <c r="L81">
        <v>-132010.12408187799</v>
      </c>
      <c r="M81">
        <v>-76419.923559428193</v>
      </c>
      <c r="N81">
        <v>74314.362261308823</v>
      </c>
      <c r="O81">
        <v>186916.05485322</v>
      </c>
      <c r="P81">
        <v>268422.08740231418</v>
      </c>
      <c r="Q81">
        <v>335715.29549336957</v>
      </c>
      <c r="R81">
        <v>387750.89346374723</v>
      </c>
      <c r="S81">
        <v>538399.77803262346</v>
      </c>
      <c r="T81">
        <v>517421.36360518658</v>
      </c>
      <c r="U81">
        <v>642081.57035982097</v>
      </c>
      <c r="V81">
        <v>671624.43801800371</v>
      </c>
      <c r="W81">
        <v>751555.84196887608</v>
      </c>
      <c r="X81">
        <v>963961.86635970208</v>
      </c>
      <c r="Y81">
        <v>1003681.6817978695</v>
      </c>
      <c r="Z81">
        <v>953182.73276155395</v>
      </c>
      <c r="AA81">
        <v>1078855.789945865</v>
      </c>
      <c r="AB81">
        <v>1158872</v>
      </c>
      <c r="AC81">
        <v>1153672</v>
      </c>
      <c r="AD81">
        <v>1156472</v>
      </c>
      <c r="AE81">
        <v>1151272</v>
      </c>
      <c r="AF81">
        <v>1150239.967690984</v>
      </c>
      <c r="AG81">
        <v>1146872</v>
      </c>
      <c r="AH81">
        <v>1141672</v>
      </c>
      <c r="AI81">
        <v>1136472</v>
      </c>
      <c r="AJ81">
        <v>1131272</v>
      </c>
      <c r="AK81">
        <v>1126072</v>
      </c>
      <c r="AL81">
        <v>1120872</v>
      </c>
      <c r="AM81">
        <v>1115672</v>
      </c>
      <c r="AN81">
        <v>1110472</v>
      </c>
    </row>
    <row r="82" spans="12:40" x14ac:dyDescent="0.25">
      <c r="L82">
        <v>-131520.80368991336</v>
      </c>
      <c r="M82">
        <v>-40658.276425210293</v>
      </c>
      <c r="N82">
        <v>90063.484944562195</v>
      </c>
      <c r="O82">
        <v>187520.38855134207</v>
      </c>
      <c r="P82">
        <v>244281.99814528693</v>
      </c>
      <c r="Q82">
        <v>307051.466941608</v>
      </c>
      <c r="R82">
        <v>406510.68245830445</v>
      </c>
      <c r="S82">
        <v>511268.51000357058</v>
      </c>
      <c r="T82">
        <v>551404.48791976762</v>
      </c>
      <c r="U82">
        <v>613535.95960240008</v>
      </c>
      <c r="V82">
        <v>663106.41672147112</v>
      </c>
      <c r="W82">
        <v>718384.98412409285</v>
      </c>
      <c r="X82">
        <v>875247.12040823756</v>
      </c>
      <c r="Y82">
        <v>822718.07012118003</v>
      </c>
      <c r="Z82">
        <v>1030886.531229839</v>
      </c>
      <c r="AA82">
        <v>1057407.4142035607</v>
      </c>
      <c r="AB82">
        <v>1158872</v>
      </c>
      <c r="AC82">
        <v>1153672</v>
      </c>
      <c r="AD82">
        <v>1156472</v>
      </c>
      <c r="AE82">
        <v>1151272</v>
      </c>
      <c r="AF82">
        <v>1152072</v>
      </c>
      <c r="AG82">
        <v>1146872</v>
      </c>
      <c r="AH82">
        <v>1141672</v>
      </c>
      <c r="AI82">
        <v>1136472</v>
      </c>
      <c r="AJ82">
        <v>1131272</v>
      </c>
      <c r="AK82">
        <v>1126072</v>
      </c>
      <c r="AL82">
        <v>1120872</v>
      </c>
      <c r="AM82">
        <v>1115672</v>
      </c>
      <c r="AN82">
        <v>1110472</v>
      </c>
    </row>
    <row r="83" spans="12:40" x14ac:dyDescent="0.25">
      <c r="L83">
        <v>-105387.90205001924</v>
      </c>
      <c r="M83">
        <v>-33428.573598260991</v>
      </c>
      <c r="N83">
        <v>132967.61023555358</v>
      </c>
      <c r="O83">
        <v>151186.1049619877</v>
      </c>
      <c r="P83">
        <v>244062.14089087781</v>
      </c>
      <c r="Q83">
        <v>358499.84948627278</v>
      </c>
      <c r="R83">
        <v>407789.42635162745</v>
      </c>
      <c r="S83">
        <v>490241.93013631937</v>
      </c>
      <c r="T83">
        <v>549227.12016306841</v>
      </c>
      <c r="U83">
        <v>665314.20091944281</v>
      </c>
      <c r="V83">
        <v>746876.96528336627</v>
      </c>
      <c r="W83">
        <v>784968.6878789108</v>
      </c>
      <c r="X83">
        <v>885699.04125758866</v>
      </c>
      <c r="Y83">
        <v>868258.03028188273</v>
      </c>
      <c r="Z83">
        <v>1040754.3742986389</v>
      </c>
      <c r="AA83">
        <v>1156072</v>
      </c>
      <c r="AB83">
        <v>1157829.6448919186</v>
      </c>
      <c r="AC83">
        <v>1064226.5506802287</v>
      </c>
      <c r="AD83">
        <v>1156472</v>
      </c>
      <c r="AE83">
        <v>1151272</v>
      </c>
      <c r="AF83">
        <v>1152072</v>
      </c>
      <c r="AG83">
        <v>1146872</v>
      </c>
      <c r="AH83">
        <v>1141672</v>
      </c>
      <c r="AI83">
        <v>1136472</v>
      </c>
      <c r="AJ83">
        <v>1131272</v>
      </c>
      <c r="AK83">
        <v>1126072</v>
      </c>
      <c r="AL83">
        <v>1120872</v>
      </c>
      <c r="AM83">
        <v>1115672</v>
      </c>
      <c r="AN83">
        <v>1110472</v>
      </c>
    </row>
    <row r="84" spans="12:40" x14ac:dyDescent="0.25">
      <c r="L84">
        <v>-114699.30324376863</v>
      </c>
      <c r="M84">
        <v>-56365.335778986802</v>
      </c>
      <c r="N84">
        <v>117979.26043995051</v>
      </c>
      <c r="O84">
        <v>147053.95653191162</v>
      </c>
      <c r="P84">
        <v>250087.17584481754</v>
      </c>
      <c r="Q84">
        <v>333597.1380722227</v>
      </c>
      <c r="R84">
        <v>430585.216615843</v>
      </c>
      <c r="S84">
        <v>504095.37938810093</v>
      </c>
      <c r="T84">
        <v>627909.95822858822</v>
      </c>
      <c r="U84">
        <v>624687.24111419835</v>
      </c>
      <c r="V84">
        <v>608876.89417351235</v>
      </c>
      <c r="W84">
        <v>744910.2469547377</v>
      </c>
      <c r="X84">
        <v>936726.3727509412</v>
      </c>
      <c r="Y84">
        <v>803876.94097596686</v>
      </c>
      <c r="Z84">
        <v>1119617.1550396103</v>
      </c>
      <c r="AA84">
        <v>1156072</v>
      </c>
      <c r="AB84">
        <v>1136869.8762385428</v>
      </c>
      <c r="AC84">
        <v>1080111.1845361833</v>
      </c>
      <c r="AD84">
        <v>1156472</v>
      </c>
      <c r="AE84">
        <v>1151272</v>
      </c>
      <c r="AF84">
        <v>1152072</v>
      </c>
      <c r="AG84">
        <v>1146872</v>
      </c>
      <c r="AH84">
        <v>1141672</v>
      </c>
      <c r="AI84">
        <v>1136472</v>
      </c>
      <c r="AJ84">
        <v>1131272</v>
      </c>
      <c r="AK84">
        <v>1126072</v>
      </c>
      <c r="AL84">
        <v>1120872</v>
      </c>
      <c r="AM84">
        <v>1115672</v>
      </c>
      <c r="AN84">
        <v>1110472</v>
      </c>
    </row>
    <row r="85" spans="12:40" x14ac:dyDescent="0.25">
      <c r="L85">
        <v>-123163.13375708624</v>
      </c>
      <c r="M85">
        <v>-62895.374322214164</v>
      </c>
      <c r="N85">
        <v>123525.55683909543</v>
      </c>
      <c r="O85">
        <v>192426.17461698921</v>
      </c>
      <c r="P85">
        <v>253978.98760024225</v>
      </c>
      <c r="Q85">
        <v>353947.85975337611</v>
      </c>
      <c r="R85">
        <v>406624.44285053271</v>
      </c>
      <c r="S85">
        <v>427217.33527398272</v>
      </c>
      <c r="T85">
        <v>594824.05469188571</v>
      </c>
      <c r="U85">
        <v>527251.35265398177</v>
      </c>
      <c r="V85">
        <v>687980.45000600279</v>
      </c>
      <c r="W85">
        <v>842483.46933336346</v>
      </c>
      <c r="X85">
        <v>843783.84931272513</v>
      </c>
      <c r="Y85">
        <v>1011022.4415485109</v>
      </c>
      <c r="Z85">
        <v>1035508.1101079329</v>
      </c>
      <c r="AA85">
        <v>1129964.0947906799</v>
      </c>
      <c r="AB85">
        <v>1102143.8810735827</v>
      </c>
      <c r="AC85">
        <v>1153672</v>
      </c>
      <c r="AD85">
        <v>1156472</v>
      </c>
      <c r="AE85">
        <v>1151272</v>
      </c>
      <c r="AF85">
        <v>1152072</v>
      </c>
      <c r="AG85">
        <v>1146872</v>
      </c>
      <c r="AH85">
        <v>1141672</v>
      </c>
      <c r="AI85">
        <v>1136472</v>
      </c>
      <c r="AJ85">
        <v>1131272</v>
      </c>
      <c r="AK85">
        <v>1126072</v>
      </c>
      <c r="AL85">
        <v>1120872</v>
      </c>
      <c r="AM85">
        <v>1115672</v>
      </c>
      <c r="AN85">
        <v>1110472</v>
      </c>
    </row>
    <row r="86" spans="12:40" x14ac:dyDescent="0.25">
      <c r="L86">
        <v>-138786.68891263194</v>
      </c>
      <c r="M86">
        <v>-29347.869103506673</v>
      </c>
      <c r="N86">
        <v>124373.30665158317</v>
      </c>
      <c r="O86">
        <v>205051.13880251383</v>
      </c>
      <c r="P86">
        <v>239129.59405901551</v>
      </c>
      <c r="Q86">
        <v>370870.74458650197</v>
      </c>
      <c r="R86">
        <v>378643.20859128237</v>
      </c>
      <c r="S86">
        <v>522366.09988604579</v>
      </c>
      <c r="T86">
        <v>477173.36621356639</v>
      </c>
      <c r="U86">
        <v>640656.46114827576</v>
      </c>
      <c r="V86">
        <v>700387.31536818808</v>
      </c>
      <c r="W86">
        <v>753577.33809434413</v>
      </c>
      <c r="X86">
        <v>876424.35136065586</v>
      </c>
      <c r="Y86">
        <v>886221.38235277042</v>
      </c>
      <c r="Z86">
        <v>891523.84667977481</v>
      </c>
      <c r="AA86">
        <v>1102249.9602526752</v>
      </c>
      <c r="AB86">
        <v>1158872</v>
      </c>
      <c r="AC86">
        <v>1153672</v>
      </c>
      <c r="AD86">
        <v>1156472</v>
      </c>
      <c r="AE86">
        <v>1151272</v>
      </c>
      <c r="AF86">
        <v>1152072</v>
      </c>
      <c r="AG86">
        <v>1146872</v>
      </c>
      <c r="AH86">
        <v>1141672</v>
      </c>
      <c r="AI86">
        <v>1136472</v>
      </c>
      <c r="AJ86">
        <v>1131272</v>
      </c>
      <c r="AK86">
        <v>1126072</v>
      </c>
      <c r="AL86">
        <v>1120872</v>
      </c>
      <c r="AM86">
        <v>1115672</v>
      </c>
      <c r="AN86">
        <v>1110472</v>
      </c>
    </row>
    <row r="87" spans="12:40" x14ac:dyDescent="0.25">
      <c r="L87">
        <v>-127360.33140153345</v>
      </c>
      <c r="M87">
        <v>-71079.852280485677</v>
      </c>
      <c r="N87">
        <v>106840.79757669964</v>
      </c>
      <c r="O87">
        <v>194849.83991455671</v>
      </c>
      <c r="P87">
        <v>276935.88851687661</v>
      </c>
      <c r="Q87">
        <v>372561.40341734304</v>
      </c>
      <c r="R87">
        <v>420251.0210332463</v>
      </c>
      <c r="S87">
        <v>460580.94735170435</v>
      </c>
      <c r="T87">
        <v>532588.18570985436</v>
      </c>
      <c r="U87">
        <v>574399.94586665777</v>
      </c>
      <c r="V87">
        <v>744790.20861786325</v>
      </c>
      <c r="W87">
        <v>836505.73717222433</v>
      </c>
      <c r="X87">
        <v>858267.90442526294</v>
      </c>
      <c r="Y87">
        <v>909385.67587181088</v>
      </c>
      <c r="Z87">
        <v>876364.15065787116</v>
      </c>
      <c r="AA87">
        <v>1064238.6792821556</v>
      </c>
      <c r="AB87">
        <v>1136463.9210940651</v>
      </c>
      <c r="AC87">
        <v>1153672</v>
      </c>
      <c r="AD87">
        <v>1156472</v>
      </c>
      <c r="AE87">
        <v>1151272</v>
      </c>
      <c r="AF87">
        <v>1152072</v>
      </c>
      <c r="AG87">
        <v>1146872</v>
      </c>
      <c r="AH87">
        <v>1141672</v>
      </c>
      <c r="AI87">
        <v>1136472</v>
      </c>
      <c r="AJ87">
        <v>1131272</v>
      </c>
      <c r="AK87">
        <v>1126072</v>
      </c>
      <c r="AL87">
        <v>1120872</v>
      </c>
      <c r="AM87">
        <v>1115672</v>
      </c>
      <c r="AN87">
        <v>1110472</v>
      </c>
    </row>
    <row r="88" spans="12:40" x14ac:dyDescent="0.25">
      <c r="L88">
        <v>-121538.38211904536</v>
      </c>
      <c r="M88">
        <v>-58361.399010801688</v>
      </c>
      <c r="N88">
        <v>81183.406008546241</v>
      </c>
      <c r="O88">
        <v>139418.45694867976</v>
      </c>
      <c r="P88">
        <v>236599.71580577374</v>
      </c>
      <c r="Q88">
        <v>289753.76147438027</v>
      </c>
      <c r="R88">
        <v>437146.9755172804</v>
      </c>
      <c r="S88">
        <v>475997.10750331823</v>
      </c>
      <c r="T88">
        <v>475558.53971879743</v>
      </c>
      <c r="U88">
        <v>629295.21326231526</v>
      </c>
      <c r="V88">
        <v>751959.9895513088</v>
      </c>
      <c r="W88">
        <v>729506.45070950594</v>
      </c>
      <c r="X88">
        <v>929819.72751381015</v>
      </c>
      <c r="Y88">
        <v>895464.12642429094</v>
      </c>
      <c r="Z88">
        <v>1077207.9558492869</v>
      </c>
      <c r="AA88">
        <v>1038006.9736283924</v>
      </c>
      <c r="AB88">
        <v>1158872</v>
      </c>
      <c r="AC88">
        <v>1101010.913630343</v>
      </c>
      <c r="AD88">
        <v>1156472</v>
      </c>
      <c r="AE88">
        <v>1151272</v>
      </c>
      <c r="AF88">
        <v>1152072</v>
      </c>
      <c r="AG88">
        <v>1146872</v>
      </c>
      <c r="AH88">
        <v>1141672</v>
      </c>
      <c r="AI88">
        <v>1136472</v>
      </c>
      <c r="AJ88">
        <v>1131272</v>
      </c>
      <c r="AK88">
        <v>1126072</v>
      </c>
      <c r="AL88">
        <v>1120872</v>
      </c>
      <c r="AM88">
        <v>1115672</v>
      </c>
      <c r="AN88">
        <v>1110472</v>
      </c>
    </row>
    <row r="89" spans="12:40" x14ac:dyDescent="0.25">
      <c r="L89">
        <v>-120782.9434334035</v>
      </c>
      <c r="M89">
        <v>-53374.918557570316</v>
      </c>
      <c r="N89">
        <v>119950.86926873634</v>
      </c>
      <c r="O89">
        <v>208322.96150990354</v>
      </c>
      <c r="P89">
        <v>243952.16176484257</v>
      </c>
      <c r="Q89">
        <v>302390.36981581268</v>
      </c>
      <c r="R89">
        <v>390931.14167617541</v>
      </c>
      <c r="S89">
        <v>480198.111796143</v>
      </c>
      <c r="T89">
        <v>606914.76496722002</v>
      </c>
      <c r="U89">
        <v>642019.45854414301</v>
      </c>
      <c r="V89">
        <v>690334.7251856993</v>
      </c>
      <c r="W89">
        <v>788991.19869823393</v>
      </c>
      <c r="X89">
        <v>860507.48784546764</v>
      </c>
      <c r="Y89">
        <v>818513.27759110788</v>
      </c>
      <c r="Z89">
        <v>1027566.9427512842</v>
      </c>
      <c r="AA89">
        <v>962852.10384953232</v>
      </c>
      <c r="AB89">
        <v>1158872</v>
      </c>
      <c r="AC89">
        <v>1153672</v>
      </c>
      <c r="AD89">
        <v>1156472</v>
      </c>
      <c r="AE89">
        <v>1151272</v>
      </c>
      <c r="AF89">
        <v>1152072</v>
      </c>
      <c r="AG89">
        <v>1146872</v>
      </c>
      <c r="AH89">
        <v>1141672</v>
      </c>
      <c r="AI89">
        <v>1136472</v>
      </c>
      <c r="AJ89">
        <v>1131272</v>
      </c>
      <c r="AK89">
        <v>1126072</v>
      </c>
      <c r="AL89">
        <v>1120872</v>
      </c>
      <c r="AM89">
        <v>1115672</v>
      </c>
      <c r="AN89">
        <v>1110472</v>
      </c>
    </row>
    <row r="90" spans="12:40" x14ac:dyDescent="0.25">
      <c r="L90">
        <v>-143885.32196557196</v>
      </c>
      <c r="M90">
        <v>-62437.699730668683</v>
      </c>
      <c r="N90">
        <v>119782.53283309494</v>
      </c>
      <c r="O90">
        <v>201354.42985697801</v>
      </c>
      <c r="P90">
        <v>247315.90256432013</v>
      </c>
      <c r="Q90">
        <v>281863.51346340263</v>
      </c>
      <c r="R90">
        <v>377396.14009084809</v>
      </c>
      <c r="S90">
        <v>469563.11064538488</v>
      </c>
      <c r="T90">
        <v>491042.42038086348</v>
      </c>
      <c r="U90">
        <v>670307.43557917862</v>
      </c>
      <c r="V90">
        <v>636898.67031758383</v>
      </c>
      <c r="W90">
        <v>854475.01091760374</v>
      </c>
      <c r="X90">
        <v>954202.05749972095</v>
      </c>
      <c r="Y90">
        <v>904508.27394737117</v>
      </c>
      <c r="Z90">
        <v>1029558.7404189848</v>
      </c>
      <c r="AA90">
        <v>1101851.329900153</v>
      </c>
      <c r="AB90">
        <v>1069302.2589413351</v>
      </c>
      <c r="AC90">
        <v>1153672</v>
      </c>
      <c r="AD90">
        <v>1156472</v>
      </c>
      <c r="AE90">
        <v>1151272</v>
      </c>
      <c r="AF90">
        <v>1152072</v>
      </c>
      <c r="AG90">
        <v>1146872</v>
      </c>
      <c r="AH90">
        <v>1141672</v>
      </c>
      <c r="AI90">
        <v>1136472</v>
      </c>
      <c r="AJ90">
        <v>1131272</v>
      </c>
      <c r="AK90">
        <v>1126072</v>
      </c>
      <c r="AL90">
        <v>1120872</v>
      </c>
      <c r="AM90">
        <v>1115672</v>
      </c>
      <c r="AN90">
        <v>1110472</v>
      </c>
    </row>
    <row r="91" spans="12:40" x14ac:dyDescent="0.25">
      <c r="L91">
        <v>-141501.55214282405</v>
      </c>
      <c r="M91">
        <v>-76975.903314427473</v>
      </c>
      <c r="N91">
        <v>64472.43357282388</v>
      </c>
      <c r="O91">
        <v>186317.09641471412</v>
      </c>
      <c r="P91">
        <v>246414.831922716</v>
      </c>
      <c r="Q91">
        <v>312962.12729252502</v>
      </c>
      <c r="R91">
        <v>342055.86673412519</v>
      </c>
      <c r="S91">
        <v>475250.24486467766</v>
      </c>
      <c r="T91">
        <v>649700.45716532366</v>
      </c>
      <c r="U91">
        <v>712241.30495639693</v>
      </c>
      <c r="V91">
        <v>733558.15669176332</v>
      </c>
      <c r="W91">
        <v>837970.10732935846</v>
      </c>
      <c r="X91">
        <v>819463.39606767474</v>
      </c>
      <c r="Y91">
        <v>924710.27865301119</v>
      </c>
      <c r="Z91">
        <v>1138626.356495939</v>
      </c>
      <c r="AA91">
        <v>978973.30449569831</v>
      </c>
      <c r="AB91">
        <v>1158872</v>
      </c>
      <c r="AC91">
        <v>1153672</v>
      </c>
      <c r="AD91">
        <v>1156472</v>
      </c>
      <c r="AE91">
        <v>1151272</v>
      </c>
      <c r="AF91">
        <v>1152072</v>
      </c>
      <c r="AG91">
        <v>1146872</v>
      </c>
      <c r="AH91">
        <v>1141672</v>
      </c>
      <c r="AI91">
        <v>1136472</v>
      </c>
      <c r="AJ91">
        <v>1131272</v>
      </c>
      <c r="AK91">
        <v>1126072</v>
      </c>
      <c r="AL91">
        <v>1120872</v>
      </c>
      <c r="AM91">
        <v>1115672</v>
      </c>
      <c r="AN91">
        <v>1110472</v>
      </c>
    </row>
    <row r="92" spans="12:40" x14ac:dyDescent="0.25">
      <c r="L92">
        <v>-149590.22506647278</v>
      </c>
      <c r="M92">
        <v>-62371.95848785853</v>
      </c>
      <c r="N92">
        <v>126973.05566117424</v>
      </c>
      <c r="O92">
        <v>186209.09306093678</v>
      </c>
      <c r="P92">
        <v>262426.36687747005</v>
      </c>
      <c r="Q92">
        <v>311856.93264428363</v>
      </c>
      <c r="R92">
        <v>361253.49870446953</v>
      </c>
      <c r="S92">
        <v>457101.12694169919</v>
      </c>
      <c r="T92">
        <v>565669.17111453495</v>
      </c>
      <c r="U92">
        <v>681904.92614030815</v>
      </c>
      <c r="V92">
        <v>724668.79385277641</v>
      </c>
      <c r="W92">
        <v>808083.47183200892</v>
      </c>
      <c r="X92">
        <v>855629.02152994776</v>
      </c>
      <c r="Y92">
        <v>1055002.6977911494</v>
      </c>
      <c r="Z92">
        <v>913462.41726486338</v>
      </c>
      <c r="AA92">
        <v>1092374.3571209861</v>
      </c>
      <c r="AB92">
        <v>1141273.0899566747</v>
      </c>
      <c r="AC92">
        <v>1153672</v>
      </c>
      <c r="AD92">
        <v>1156472</v>
      </c>
      <c r="AE92">
        <v>1151272</v>
      </c>
      <c r="AF92">
        <v>1152072</v>
      </c>
      <c r="AG92">
        <v>1146872</v>
      </c>
      <c r="AH92">
        <v>1141672</v>
      </c>
      <c r="AI92">
        <v>1136472</v>
      </c>
      <c r="AJ92">
        <v>1131272</v>
      </c>
      <c r="AK92">
        <v>1126072</v>
      </c>
      <c r="AL92">
        <v>1120872</v>
      </c>
      <c r="AM92">
        <v>1115672</v>
      </c>
      <c r="AN92">
        <v>1110472</v>
      </c>
    </row>
    <row r="93" spans="12:40" x14ac:dyDescent="0.25">
      <c r="L93">
        <v>-129126.75761455134</v>
      </c>
      <c r="M93">
        <v>-83823.766448519425</v>
      </c>
      <c r="N93">
        <v>108574.80122909602</v>
      </c>
      <c r="O93">
        <v>222175.4947170536</v>
      </c>
      <c r="P93">
        <v>323910.88137865718</v>
      </c>
      <c r="Q93">
        <v>275643.0447507787</v>
      </c>
      <c r="R93">
        <v>407158.33672126499</v>
      </c>
      <c r="S93">
        <v>489929.26919728681</v>
      </c>
      <c r="T93">
        <v>471265.57934169879</v>
      </c>
      <c r="U93">
        <v>596560.05521505966</v>
      </c>
      <c r="V93">
        <v>636636.69878345274</v>
      </c>
      <c r="W93">
        <v>714184.20489101904</v>
      </c>
      <c r="X93">
        <v>852337.32420475129</v>
      </c>
      <c r="Y93">
        <v>987189.20723401941</v>
      </c>
      <c r="Z93">
        <v>865163.96149646537</v>
      </c>
      <c r="AA93">
        <v>874625.61540663056</v>
      </c>
      <c r="AB93">
        <v>1154279.8927852795</v>
      </c>
      <c r="AC93">
        <v>1153672</v>
      </c>
      <c r="AD93">
        <v>1156472</v>
      </c>
      <c r="AE93">
        <v>1151272</v>
      </c>
      <c r="AF93">
        <v>1152072</v>
      </c>
      <c r="AG93">
        <v>1146872</v>
      </c>
      <c r="AH93">
        <v>1141672</v>
      </c>
      <c r="AI93">
        <v>1136472</v>
      </c>
      <c r="AJ93">
        <v>1131272</v>
      </c>
      <c r="AK93">
        <v>1126072</v>
      </c>
      <c r="AL93">
        <v>1120872</v>
      </c>
      <c r="AM93">
        <v>1115672</v>
      </c>
      <c r="AN93">
        <v>1110472</v>
      </c>
    </row>
    <row r="94" spans="12:40" x14ac:dyDescent="0.25">
      <c r="L94">
        <v>-126412.00707725319</v>
      </c>
      <c r="M94">
        <v>-43827.512103979709</v>
      </c>
      <c r="N94">
        <v>82618.680017220555</v>
      </c>
      <c r="O94">
        <v>179592.50248944142</v>
      </c>
      <c r="P94">
        <v>256440.50998500735</v>
      </c>
      <c r="Q94">
        <v>342186.41392628802</v>
      </c>
      <c r="R94">
        <v>415751.46040687733</v>
      </c>
      <c r="S94">
        <v>453820.78627185477</v>
      </c>
      <c r="T94">
        <v>601228.10499291867</v>
      </c>
      <c r="U94">
        <v>567235.46552541247</v>
      </c>
      <c r="V94">
        <v>724805.55037362548</v>
      </c>
      <c r="W94">
        <v>728576.55459824298</v>
      </c>
      <c r="X94">
        <v>881085.84354849043</v>
      </c>
      <c r="Y94">
        <v>914517.00416694465</v>
      </c>
      <c r="Z94">
        <v>955413.91949555301</v>
      </c>
      <c r="AA94">
        <v>1077277.3489722228</v>
      </c>
      <c r="AB94">
        <v>1048201.8254163864</v>
      </c>
      <c r="AC94">
        <v>1103068.9025384805</v>
      </c>
      <c r="AD94">
        <v>1156472</v>
      </c>
      <c r="AE94">
        <v>1151272</v>
      </c>
      <c r="AF94">
        <v>1152072</v>
      </c>
      <c r="AG94">
        <v>1146872</v>
      </c>
      <c r="AH94">
        <v>1141672</v>
      </c>
      <c r="AI94">
        <v>1136472</v>
      </c>
      <c r="AJ94">
        <v>1131272</v>
      </c>
      <c r="AK94">
        <v>1126072</v>
      </c>
      <c r="AL94">
        <v>1120872</v>
      </c>
      <c r="AM94">
        <v>1115672</v>
      </c>
      <c r="AN94">
        <v>1110472</v>
      </c>
    </row>
    <row r="95" spans="12:40" x14ac:dyDescent="0.25">
      <c r="L95">
        <v>-134679.18082863721</v>
      </c>
      <c r="M95">
        <v>-74015.242077348754</v>
      </c>
      <c r="N95">
        <v>130565.82780410594</v>
      </c>
      <c r="O95">
        <v>169463.6540438513</v>
      </c>
      <c r="P95">
        <v>250050.63058556139</v>
      </c>
      <c r="Q95">
        <v>329250.54319145367</v>
      </c>
      <c r="R95">
        <v>399996.65060318005</v>
      </c>
      <c r="S95">
        <v>443381.51211474661</v>
      </c>
      <c r="T95">
        <v>468357.91046319949</v>
      </c>
      <c r="U95">
        <v>639069.55116684805</v>
      </c>
      <c r="V95">
        <v>686574.67891808564</v>
      </c>
      <c r="W95">
        <v>745071.16958432866</v>
      </c>
      <c r="X95">
        <v>889299.27071949118</v>
      </c>
      <c r="Y95">
        <v>944824.06278952607</v>
      </c>
      <c r="Z95">
        <v>987982.35822396725</v>
      </c>
      <c r="AA95">
        <v>1080953.6865003926</v>
      </c>
      <c r="AB95">
        <v>1158872</v>
      </c>
      <c r="AC95">
        <v>1153672</v>
      </c>
      <c r="AD95">
        <v>1156472</v>
      </c>
      <c r="AE95">
        <v>1151272</v>
      </c>
      <c r="AF95">
        <v>1152072</v>
      </c>
      <c r="AG95">
        <v>1146872</v>
      </c>
      <c r="AH95">
        <v>1141672</v>
      </c>
      <c r="AI95">
        <v>1136472</v>
      </c>
      <c r="AJ95">
        <v>1131272</v>
      </c>
      <c r="AK95">
        <v>1126072</v>
      </c>
      <c r="AL95">
        <v>1120872</v>
      </c>
      <c r="AM95">
        <v>1115672</v>
      </c>
      <c r="AN95">
        <v>1110472</v>
      </c>
    </row>
    <row r="96" spans="12:40" x14ac:dyDescent="0.25">
      <c r="L96">
        <v>-144721.42155929399</v>
      </c>
      <c r="M96">
        <v>-75457.845190744381</v>
      </c>
      <c r="N96">
        <v>101765.01401448785</v>
      </c>
      <c r="O96">
        <v>133482.21378450387</v>
      </c>
      <c r="P96">
        <v>201752.13247375842</v>
      </c>
      <c r="Q96">
        <v>311142.43222715089</v>
      </c>
      <c r="R96">
        <v>437314.01641497889</v>
      </c>
      <c r="S96">
        <v>467956.17340921448</v>
      </c>
      <c r="T96">
        <v>570887.88546568528</v>
      </c>
      <c r="U96">
        <v>605955.82699950365</v>
      </c>
      <c r="V96">
        <v>752699.48703663913</v>
      </c>
      <c r="W96">
        <v>959085.56634493382</v>
      </c>
      <c r="X96">
        <v>939570.37693103962</v>
      </c>
      <c r="Y96">
        <v>1081135.9417178545</v>
      </c>
      <c r="Z96">
        <v>957269.89435340557</v>
      </c>
      <c r="AA96">
        <v>1012940.3615513593</v>
      </c>
      <c r="AB96">
        <v>1158872</v>
      </c>
      <c r="AC96">
        <v>1153672</v>
      </c>
      <c r="AD96">
        <v>1156472</v>
      </c>
      <c r="AE96">
        <v>1151272</v>
      </c>
      <c r="AF96">
        <v>1152072</v>
      </c>
      <c r="AG96">
        <v>1146872</v>
      </c>
      <c r="AH96">
        <v>1141672</v>
      </c>
      <c r="AI96">
        <v>1136472</v>
      </c>
      <c r="AJ96">
        <v>1131272</v>
      </c>
      <c r="AK96">
        <v>1126072</v>
      </c>
      <c r="AL96">
        <v>1120872</v>
      </c>
      <c r="AM96">
        <v>1115672</v>
      </c>
      <c r="AN96">
        <v>1110472</v>
      </c>
    </row>
    <row r="97" spans="12:40" x14ac:dyDescent="0.25">
      <c r="L97">
        <v>-135295.02308902377</v>
      </c>
      <c r="M97">
        <v>-28026.310560033191</v>
      </c>
      <c r="N97">
        <v>99638.810928919353</v>
      </c>
      <c r="O97">
        <v>222705.67097118206</v>
      </c>
      <c r="P97">
        <v>318577.2871837843</v>
      </c>
      <c r="Q97">
        <v>379160.72677914635</v>
      </c>
      <c r="R97">
        <v>441493.82310653978</v>
      </c>
      <c r="S97">
        <v>459322.45600339549</v>
      </c>
      <c r="T97">
        <v>608794.65653389646</v>
      </c>
      <c r="U97">
        <v>611185.24302581965</v>
      </c>
      <c r="V97">
        <v>626402.47184176452</v>
      </c>
      <c r="W97">
        <v>713294.98585428006</v>
      </c>
      <c r="X97">
        <v>910611.4422532469</v>
      </c>
      <c r="Y97">
        <v>959315.60258123768</v>
      </c>
      <c r="Z97">
        <v>937131.83200225397</v>
      </c>
      <c r="AA97">
        <v>1001732.5907169911</v>
      </c>
      <c r="AB97">
        <v>1084643.444042424</v>
      </c>
      <c r="AC97">
        <v>1153672</v>
      </c>
      <c r="AD97">
        <v>1156472</v>
      </c>
      <c r="AE97">
        <v>1151272</v>
      </c>
      <c r="AF97">
        <v>1152072</v>
      </c>
      <c r="AG97">
        <v>1146872</v>
      </c>
      <c r="AH97">
        <v>1141672</v>
      </c>
      <c r="AI97">
        <v>1136472</v>
      </c>
      <c r="AJ97">
        <v>1131272</v>
      </c>
      <c r="AK97">
        <v>1126072</v>
      </c>
      <c r="AL97">
        <v>1120872</v>
      </c>
      <c r="AM97">
        <v>1115672</v>
      </c>
      <c r="AN97">
        <v>1110472</v>
      </c>
    </row>
    <row r="98" spans="12:40" x14ac:dyDescent="0.25">
      <c r="L98">
        <v>-130937.04312692606</v>
      </c>
      <c r="M98">
        <v>-74039.954362504883</v>
      </c>
      <c r="N98">
        <v>128977.9243761223</v>
      </c>
      <c r="O98">
        <v>216676.19406457082</v>
      </c>
      <c r="P98">
        <v>228532.12482970417</v>
      </c>
      <c r="Q98">
        <v>327572.14539210754</v>
      </c>
      <c r="R98">
        <v>374608.89654804801</v>
      </c>
      <c r="S98">
        <v>493594.41600307485</v>
      </c>
      <c r="T98">
        <v>527957.42299426137</v>
      </c>
      <c r="U98">
        <v>656996.3616269622</v>
      </c>
      <c r="V98">
        <v>644924.2527860048</v>
      </c>
      <c r="W98">
        <v>867879.61094613303</v>
      </c>
      <c r="X98">
        <v>856558.19346862775</v>
      </c>
      <c r="Y98">
        <v>934847.26730754436</v>
      </c>
      <c r="Z98">
        <v>935487.76244225586</v>
      </c>
      <c r="AA98">
        <v>1156072</v>
      </c>
      <c r="AB98">
        <v>1130767.0978839428</v>
      </c>
      <c r="AC98">
        <v>1153672</v>
      </c>
      <c r="AD98">
        <v>1156472</v>
      </c>
      <c r="AE98">
        <v>1151272</v>
      </c>
      <c r="AF98">
        <v>1152072</v>
      </c>
      <c r="AG98">
        <v>1146872</v>
      </c>
      <c r="AH98">
        <v>1141672</v>
      </c>
      <c r="AI98">
        <v>1136472</v>
      </c>
      <c r="AJ98">
        <v>1131272</v>
      </c>
      <c r="AK98">
        <v>1126072</v>
      </c>
      <c r="AL98">
        <v>1120872</v>
      </c>
      <c r="AM98">
        <v>1115672</v>
      </c>
      <c r="AN98">
        <v>1110472</v>
      </c>
    </row>
    <row r="99" spans="12:40" x14ac:dyDescent="0.25">
      <c r="L99">
        <v>-106633.9767088322</v>
      </c>
      <c r="M99">
        <v>-62351.088355832035</v>
      </c>
      <c r="N99">
        <v>100898.38284799363</v>
      </c>
      <c r="O99">
        <v>186365.33678550704</v>
      </c>
      <c r="P99">
        <v>257786.27233420347</v>
      </c>
      <c r="Q99">
        <v>390070.81356649171</v>
      </c>
      <c r="R99">
        <v>358267.53908580646</v>
      </c>
      <c r="S99">
        <v>430913.66170665855</v>
      </c>
      <c r="T99">
        <v>520883.93904345436</v>
      </c>
      <c r="U99">
        <v>650876.13507440232</v>
      </c>
      <c r="V99">
        <v>826921.22697969014</v>
      </c>
      <c r="W99">
        <v>794694.5171945272</v>
      </c>
      <c r="X99">
        <v>972829.90596272098</v>
      </c>
      <c r="Y99">
        <v>954145.55125745037</v>
      </c>
      <c r="Z99">
        <v>1043367.2506612707</v>
      </c>
      <c r="AA99">
        <v>1138462.1204406107</v>
      </c>
      <c r="AB99">
        <v>1137188.8576381931</v>
      </c>
      <c r="AC99">
        <v>1153672</v>
      </c>
      <c r="AD99">
        <v>1156472</v>
      </c>
      <c r="AE99">
        <v>1151272</v>
      </c>
      <c r="AF99">
        <v>1152072</v>
      </c>
      <c r="AG99">
        <v>1146872</v>
      </c>
      <c r="AH99">
        <v>1141672</v>
      </c>
      <c r="AI99">
        <v>1136472</v>
      </c>
      <c r="AJ99">
        <v>1131272</v>
      </c>
      <c r="AK99">
        <v>1126072</v>
      </c>
      <c r="AL99">
        <v>1120872</v>
      </c>
      <c r="AM99">
        <v>1115672</v>
      </c>
      <c r="AN99">
        <v>1110472</v>
      </c>
    </row>
    <row r="100" spans="12:40" x14ac:dyDescent="0.25">
      <c r="L100">
        <v>-121751.32120665768</v>
      </c>
      <c r="M100">
        <v>-49430.909697324969</v>
      </c>
      <c r="N100">
        <v>92036.00335866469</v>
      </c>
      <c r="O100">
        <v>184359.79540232813</v>
      </c>
      <c r="P100">
        <v>228153.00084824651</v>
      </c>
      <c r="Q100">
        <v>261123.66186911997</v>
      </c>
      <c r="R100">
        <v>428781.75689734309</v>
      </c>
      <c r="S100">
        <v>501157.89230722678</v>
      </c>
      <c r="T100">
        <v>569492.67455050314</v>
      </c>
      <c r="U100">
        <v>612285.85809898563</v>
      </c>
      <c r="V100">
        <v>676551.20972326538</v>
      </c>
      <c r="W100">
        <v>839444.27596508863</v>
      </c>
      <c r="X100">
        <v>802098.62773308705</v>
      </c>
      <c r="Y100">
        <v>926422.17144659557</v>
      </c>
      <c r="Z100">
        <v>1120759.0741457769</v>
      </c>
      <c r="AA100">
        <v>1036197.5263594291</v>
      </c>
      <c r="AB100">
        <v>1024301.923959892</v>
      </c>
      <c r="AC100">
        <v>1069095.8428600365</v>
      </c>
      <c r="AD100">
        <v>1156472</v>
      </c>
      <c r="AE100">
        <v>1151272</v>
      </c>
      <c r="AF100">
        <v>1152072</v>
      </c>
      <c r="AG100">
        <v>1146872</v>
      </c>
      <c r="AH100">
        <v>1141672</v>
      </c>
      <c r="AI100">
        <v>1136472</v>
      </c>
      <c r="AJ100">
        <v>1131272</v>
      </c>
      <c r="AK100">
        <v>1126072</v>
      </c>
      <c r="AL100">
        <v>1120872</v>
      </c>
      <c r="AM100">
        <v>1115672</v>
      </c>
      <c r="AN100">
        <v>1110472</v>
      </c>
    </row>
    <row r="101" spans="12:40" x14ac:dyDescent="0.25">
      <c r="L101">
        <v>-121591.12163657253</v>
      </c>
      <c r="M101">
        <v>-41747.923068085918</v>
      </c>
      <c r="N101">
        <v>98453.017593961675</v>
      </c>
      <c r="O101">
        <v>177271.5051994276</v>
      </c>
      <c r="P101">
        <v>262040.36747662188</v>
      </c>
      <c r="Q101">
        <v>287162.26023113215</v>
      </c>
      <c r="R101">
        <v>429533.46632393997</v>
      </c>
      <c r="S101">
        <v>495182.99737968587</v>
      </c>
      <c r="T101">
        <v>513218.38586520567</v>
      </c>
      <c r="U101">
        <v>626064.44399208168</v>
      </c>
      <c r="V101">
        <v>700139.72848316329</v>
      </c>
      <c r="W101">
        <v>813873.99003472121</v>
      </c>
      <c r="X101">
        <v>974194.83294583485</v>
      </c>
      <c r="Y101">
        <v>994684.955372717</v>
      </c>
      <c r="Z101">
        <v>1074831.385774198</v>
      </c>
      <c r="AA101">
        <v>1026210.4894916471</v>
      </c>
      <c r="AB101">
        <v>1098361.5401517176</v>
      </c>
      <c r="AC101">
        <v>1153672</v>
      </c>
      <c r="AD101">
        <v>1156472</v>
      </c>
      <c r="AE101">
        <v>1151272</v>
      </c>
      <c r="AF101">
        <v>1152072</v>
      </c>
      <c r="AG101">
        <v>1146872</v>
      </c>
      <c r="AH101">
        <v>1141672</v>
      </c>
      <c r="AI101">
        <v>1136472</v>
      </c>
      <c r="AJ101">
        <v>1131272</v>
      </c>
      <c r="AK101">
        <v>1126072</v>
      </c>
      <c r="AL101">
        <v>1120872</v>
      </c>
      <c r="AM101">
        <v>1115672</v>
      </c>
      <c r="AN101">
        <v>1110472</v>
      </c>
    </row>
    <row r="102" spans="12:40" x14ac:dyDescent="0.25">
      <c r="L102">
        <v>-122987.82558973366</v>
      </c>
      <c r="M102">
        <v>-68284.078866251511</v>
      </c>
      <c r="N102">
        <v>97850.393673896324</v>
      </c>
      <c r="O102">
        <v>182118.50286592101</v>
      </c>
      <c r="P102">
        <v>213094.81207574066</v>
      </c>
      <c r="Q102">
        <v>313329.98211727198</v>
      </c>
      <c r="R102">
        <v>414513.22902383131</v>
      </c>
      <c r="S102">
        <v>500401.27596694871</v>
      </c>
      <c r="T102">
        <v>612426.48768655176</v>
      </c>
      <c r="U102">
        <v>662448.75993317098</v>
      </c>
      <c r="V102">
        <v>765117.41561280354</v>
      </c>
      <c r="W102">
        <v>743051.4425370692</v>
      </c>
      <c r="X102">
        <v>859099.58779602183</v>
      </c>
      <c r="Y102">
        <v>877649.45008600783</v>
      </c>
      <c r="Z102">
        <v>1004294.5702672948</v>
      </c>
      <c r="AA102">
        <v>1096764.0858358745</v>
      </c>
      <c r="AB102">
        <v>1158872</v>
      </c>
      <c r="AC102">
        <v>1153672</v>
      </c>
      <c r="AD102">
        <v>1156472</v>
      </c>
      <c r="AE102">
        <v>1151272</v>
      </c>
      <c r="AF102">
        <v>1152072</v>
      </c>
      <c r="AG102">
        <v>1146872</v>
      </c>
      <c r="AH102">
        <v>1141672</v>
      </c>
      <c r="AI102">
        <v>1136472</v>
      </c>
      <c r="AJ102">
        <v>1131272</v>
      </c>
      <c r="AK102">
        <v>1126072</v>
      </c>
      <c r="AL102">
        <v>1120872</v>
      </c>
      <c r="AM102">
        <v>1115672</v>
      </c>
      <c r="AN102">
        <v>1110472</v>
      </c>
    </row>
    <row r="103" spans="12:40" x14ac:dyDescent="0.25">
      <c r="L103">
        <v>-130078.33937736414</v>
      </c>
      <c r="M103">
        <v>-55397.890473414911</v>
      </c>
      <c r="N103">
        <v>85829.296618234366</v>
      </c>
      <c r="O103">
        <v>126847.79495583393</v>
      </c>
      <c r="P103">
        <v>289571.11965630157</v>
      </c>
      <c r="Q103">
        <v>357615.52302430279</v>
      </c>
      <c r="R103">
        <v>394498.13065407751</v>
      </c>
      <c r="S103">
        <v>496049.1197255638</v>
      </c>
      <c r="T103">
        <v>547597.93510786234</v>
      </c>
      <c r="U103">
        <v>638861.44095433003</v>
      </c>
      <c r="V103">
        <v>658277.52737989137</v>
      </c>
      <c r="W103">
        <v>776712.36593225366</v>
      </c>
      <c r="X103">
        <v>843379.36461691698</v>
      </c>
      <c r="Y103">
        <v>857864.97350432968</v>
      </c>
      <c r="Z103">
        <v>1132618.4841470812</v>
      </c>
      <c r="AA103">
        <v>990959.32650427241</v>
      </c>
      <c r="AB103">
        <v>982995.05301567982</v>
      </c>
      <c r="AC103">
        <v>1153672</v>
      </c>
      <c r="AD103">
        <v>1156472</v>
      </c>
      <c r="AE103">
        <v>1151272</v>
      </c>
      <c r="AF103">
        <v>1152072</v>
      </c>
      <c r="AG103">
        <v>1146872</v>
      </c>
      <c r="AH103">
        <v>1141672</v>
      </c>
      <c r="AI103">
        <v>1136472</v>
      </c>
      <c r="AJ103">
        <v>1131272</v>
      </c>
      <c r="AK103">
        <v>1126072</v>
      </c>
      <c r="AL103">
        <v>1120872</v>
      </c>
      <c r="AM103">
        <v>1115672</v>
      </c>
      <c r="AN103">
        <v>1110472</v>
      </c>
    </row>
    <row r="104" spans="12:40" x14ac:dyDescent="0.25">
      <c r="L104">
        <v>-128121.1783861795</v>
      </c>
      <c r="M104">
        <v>-52536.213606835809</v>
      </c>
      <c r="N104">
        <v>123754.4776156107</v>
      </c>
      <c r="O104">
        <v>179346.2902373746</v>
      </c>
      <c r="P104">
        <v>253847.75717832695</v>
      </c>
      <c r="Q104">
        <v>320037.98133992706</v>
      </c>
      <c r="R104">
        <v>480065.05854442797</v>
      </c>
      <c r="S104">
        <v>521061.22843888449</v>
      </c>
      <c r="T104">
        <v>650567.98159144737</v>
      </c>
      <c r="U104">
        <v>596433.97336303233</v>
      </c>
      <c r="V104">
        <v>617826.28861766588</v>
      </c>
      <c r="W104">
        <v>724806.69689237955</v>
      </c>
      <c r="X104">
        <v>936231.13772707526</v>
      </c>
      <c r="Y104">
        <v>964080.6274673955</v>
      </c>
      <c r="Z104">
        <v>1048143.5927557009</v>
      </c>
      <c r="AA104">
        <v>1127261.3718440915</v>
      </c>
      <c r="AB104">
        <v>1140524.5261349541</v>
      </c>
      <c r="AC104">
        <v>1015349.6214275185</v>
      </c>
      <c r="AD104">
        <v>1156472</v>
      </c>
      <c r="AE104">
        <v>1151272</v>
      </c>
      <c r="AF104">
        <v>1152072</v>
      </c>
      <c r="AG104">
        <v>1146872</v>
      </c>
      <c r="AH104">
        <v>1141672</v>
      </c>
      <c r="AI104">
        <v>1136472</v>
      </c>
      <c r="AJ104">
        <v>1131272</v>
      </c>
      <c r="AK104">
        <v>1126072</v>
      </c>
      <c r="AL104">
        <v>1120872</v>
      </c>
      <c r="AM104">
        <v>1115672</v>
      </c>
      <c r="AN104">
        <v>1110472</v>
      </c>
    </row>
  </sheetData>
  <mergeCells count="1">
    <mergeCell ref="G1:H1"/>
  </mergeCells>
  <conditionalFormatting sqref="L1:AN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B7A27-4128-40DC-9F02-C06F5494E3AA}">
  <dimension ref="A1:AO104"/>
  <sheetViews>
    <sheetView zoomScale="70" zoomScaleNormal="70" workbookViewId="0">
      <selection activeCell="B50" sqref="B50"/>
    </sheetView>
  </sheetViews>
  <sheetFormatPr defaultRowHeight="15" x14ac:dyDescent="0.25"/>
  <cols>
    <col min="1" max="1" width="76.7109375" bestFit="1" customWidth="1"/>
    <col min="2" max="2" width="16.140625" bestFit="1" customWidth="1"/>
    <col min="3" max="3" width="11.85546875" bestFit="1" customWidth="1"/>
    <col min="4" max="4" width="34.5703125" bestFit="1" customWidth="1"/>
    <col min="6" max="6" width="18.85546875" bestFit="1" customWidth="1"/>
    <col min="7" max="7" width="12.5703125" bestFit="1" customWidth="1"/>
    <col min="8" max="8" width="12.5703125" customWidth="1"/>
    <col min="11" max="11" width="15.85546875" bestFit="1" customWidth="1"/>
    <col min="41" max="41" width="12.42578125" bestFit="1" customWidth="1"/>
  </cols>
  <sheetData>
    <row r="1" spans="1:41" x14ac:dyDescent="0.25">
      <c r="A1" s="8" t="s">
        <v>28</v>
      </c>
      <c r="B1">
        <v>9500</v>
      </c>
      <c r="C1" t="s">
        <v>0</v>
      </c>
      <c r="F1" s="8" t="s">
        <v>44</v>
      </c>
      <c r="G1" s="18" t="s">
        <v>14</v>
      </c>
      <c r="H1" s="19"/>
      <c r="K1" s="8" t="s">
        <v>47</v>
      </c>
      <c r="L1">
        <f>MAX(L4:L104)</f>
        <v>-100350.57594427746</v>
      </c>
      <c r="M1">
        <f t="shared" ref="M1:AN1" si="0">MAX(M4:M104)</f>
        <v>-27826.791355765192</v>
      </c>
      <c r="N1">
        <f t="shared" si="0"/>
        <v>69383.620071926503</v>
      </c>
      <c r="O1">
        <f t="shared" si="0"/>
        <v>134894.06848602241</v>
      </c>
      <c r="P1">
        <f t="shared" si="0"/>
        <v>248809.64519609616</v>
      </c>
      <c r="Q1">
        <f t="shared" si="0"/>
        <v>299588.05165262113</v>
      </c>
      <c r="R1">
        <f t="shared" si="0"/>
        <v>377404.55209520797</v>
      </c>
      <c r="S1">
        <f t="shared" si="0"/>
        <v>491461.14783198666</v>
      </c>
      <c r="T1">
        <f t="shared" si="0"/>
        <v>545622.4931935746</v>
      </c>
      <c r="U1">
        <f t="shared" si="0"/>
        <v>658182.38188390317</v>
      </c>
      <c r="V1">
        <f t="shared" si="0"/>
        <v>731145.30415848515</v>
      </c>
      <c r="W1">
        <f t="shared" si="0"/>
        <v>827120.83630645205</v>
      </c>
      <c r="X1">
        <f t="shared" si="0"/>
        <v>887541.75949199731</v>
      </c>
      <c r="Y1">
        <f t="shared" si="0"/>
        <v>937082.63532446977</v>
      </c>
      <c r="Z1">
        <f t="shared" si="0"/>
        <v>1023272</v>
      </c>
      <c r="AA1">
        <f t="shared" si="0"/>
        <v>1018072</v>
      </c>
      <c r="AB1">
        <f t="shared" si="0"/>
        <v>1012872</v>
      </c>
      <c r="AC1">
        <f t="shared" si="0"/>
        <v>1007672</v>
      </c>
      <c r="AD1">
        <f t="shared" si="0"/>
        <v>1002472</v>
      </c>
      <c r="AE1">
        <f t="shared" si="0"/>
        <v>997272</v>
      </c>
      <c r="AF1">
        <f t="shared" si="0"/>
        <v>992072</v>
      </c>
      <c r="AG1">
        <f t="shared" si="0"/>
        <v>986872</v>
      </c>
      <c r="AH1">
        <f t="shared" si="0"/>
        <v>981672</v>
      </c>
      <c r="AI1">
        <f t="shared" si="0"/>
        <v>976472</v>
      </c>
      <c r="AJ1">
        <f t="shared" si="0"/>
        <v>971272</v>
      </c>
      <c r="AK1">
        <f t="shared" si="0"/>
        <v>966072</v>
      </c>
      <c r="AL1">
        <f t="shared" si="0"/>
        <v>960872</v>
      </c>
      <c r="AM1">
        <f t="shared" si="0"/>
        <v>955672</v>
      </c>
      <c r="AN1">
        <f t="shared" si="0"/>
        <v>950472</v>
      </c>
      <c r="AO1" s="8"/>
    </row>
    <row r="2" spans="1:41" x14ac:dyDescent="0.25">
      <c r="A2" s="8" t="s">
        <v>56</v>
      </c>
      <c r="B2">
        <v>5.8</v>
      </c>
      <c r="C2" t="s">
        <v>90</v>
      </c>
      <c r="G2" s="9" t="s">
        <v>15</v>
      </c>
      <c r="H2" s="10" t="s">
        <v>16</v>
      </c>
      <c r="K2" s="8" t="s">
        <v>48</v>
      </c>
      <c r="L2">
        <f>AVERAGE(L4:L104)</f>
        <v>-128466.53012288091</v>
      </c>
      <c r="M2">
        <f t="shared" ref="M2:AN2" si="1">AVERAGE(M4:M104)</f>
        <v>-55823.040210674342</v>
      </c>
      <c r="N2">
        <f t="shared" si="1"/>
        <v>8465.5201517895039</v>
      </c>
      <c r="O2">
        <f t="shared" si="1"/>
        <v>84547.137373075151</v>
      </c>
      <c r="P2">
        <f t="shared" si="1"/>
        <v>154970.83415515115</v>
      </c>
      <c r="Q2">
        <f t="shared" si="1"/>
        <v>223792.30645916166</v>
      </c>
      <c r="R2">
        <f t="shared" si="1"/>
        <v>296523.45113766199</v>
      </c>
      <c r="S2">
        <f t="shared" si="1"/>
        <v>363878.24147363717</v>
      </c>
      <c r="T2">
        <f t="shared" si="1"/>
        <v>437773.55696028133</v>
      </c>
      <c r="U2">
        <f t="shared" si="1"/>
        <v>512054.56360689347</v>
      </c>
      <c r="V2">
        <f t="shared" si="1"/>
        <v>591867.0180823945</v>
      </c>
      <c r="W2">
        <f t="shared" si="1"/>
        <v>645903.44518035941</v>
      </c>
      <c r="X2">
        <f t="shared" si="1"/>
        <v>719742.40934747236</v>
      </c>
      <c r="Y2">
        <f t="shared" si="1"/>
        <v>798721.91794013465</v>
      </c>
      <c r="Z2">
        <f t="shared" si="1"/>
        <v>865607.50289325917</v>
      </c>
      <c r="AA2">
        <f t="shared" si="1"/>
        <v>934599.68112379126</v>
      </c>
      <c r="AB2">
        <f t="shared" si="1"/>
        <v>975092.43977341556</v>
      </c>
      <c r="AC2">
        <f t="shared" si="1"/>
        <v>999788.43584145419</v>
      </c>
      <c r="AD2">
        <f t="shared" si="1"/>
        <v>1002472</v>
      </c>
      <c r="AE2">
        <f t="shared" si="1"/>
        <v>996626.46081895591</v>
      </c>
      <c r="AF2">
        <f t="shared" si="1"/>
        <v>992072</v>
      </c>
      <c r="AG2">
        <f t="shared" si="1"/>
        <v>986872</v>
      </c>
      <c r="AH2">
        <f t="shared" si="1"/>
        <v>981672</v>
      </c>
      <c r="AI2">
        <f t="shared" si="1"/>
        <v>976472</v>
      </c>
      <c r="AJ2">
        <f t="shared" si="1"/>
        <v>971272</v>
      </c>
      <c r="AK2">
        <f t="shared" si="1"/>
        <v>966072</v>
      </c>
      <c r="AL2">
        <f t="shared" si="1"/>
        <v>960872</v>
      </c>
      <c r="AM2">
        <f t="shared" si="1"/>
        <v>955672</v>
      </c>
      <c r="AN2">
        <f t="shared" si="1"/>
        <v>950472</v>
      </c>
      <c r="AO2" s="8"/>
    </row>
    <row r="3" spans="1:41" x14ac:dyDescent="0.25">
      <c r="A3" s="8" t="s">
        <v>1</v>
      </c>
      <c r="B3">
        <v>10400</v>
      </c>
      <c r="C3" t="s">
        <v>3</v>
      </c>
      <c r="G3" s="5">
        <v>0.176306394339248</v>
      </c>
      <c r="H3" s="6">
        <v>2.8818956930201902</v>
      </c>
      <c r="K3" s="12">
        <f ca="1">B31</f>
        <v>1012872</v>
      </c>
      <c r="L3">
        <v>1</v>
      </c>
      <c r="M3">
        <v>1.5</v>
      </c>
      <c r="N3">
        <v>2</v>
      </c>
      <c r="O3">
        <v>2.5</v>
      </c>
      <c r="P3">
        <v>3</v>
      </c>
      <c r="Q3">
        <v>3.5</v>
      </c>
      <c r="R3">
        <v>4</v>
      </c>
      <c r="S3">
        <v>4.5</v>
      </c>
      <c r="T3">
        <v>5</v>
      </c>
      <c r="U3">
        <v>5.5</v>
      </c>
      <c r="V3">
        <v>6</v>
      </c>
      <c r="W3">
        <v>6.5</v>
      </c>
      <c r="X3">
        <v>7</v>
      </c>
      <c r="Y3">
        <v>7.5</v>
      </c>
      <c r="Z3">
        <v>8</v>
      </c>
      <c r="AA3">
        <v>8.5</v>
      </c>
      <c r="AB3">
        <v>9</v>
      </c>
      <c r="AC3">
        <v>9.5</v>
      </c>
      <c r="AD3">
        <v>10</v>
      </c>
      <c r="AE3">
        <v>10.5</v>
      </c>
      <c r="AF3">
        <v>11</v>
      </c>
      <c r="AG3">
        <v>11.5</v>
      </c>
      <c r="AH3">
        <v>12</v>
      </c>
      <c r="AI3">
        <v>12.5</v>
      </c>
      <c r="AJ3">
        <v>13</v>
      </c>
      <c r="AK3">
        <v>13.5</v>
      </c>
      <c r="AL3">
        <v>14</v>
      </c>
      <c r="AM3">
        <v>14.5</v>
      </c>
      <c r="AN3">
        <v>15</v>
      </c>
      <c r="AO3" s="8" t="s">
        <v>49</v>
      </c>
    </row>
    <row r="4" spans="1:41" x14ac:dyDescent="0.25">
      <c r="A4" s="8" t="s">
        <v>2</v>
      </c>
      <c r="B4">
        <v>199</v>
      </c>
      <c r="C4" t="s">
        <v>3</v>
      </c>
      <c r="L4">
        <f t="dataTable" ref="L4:AN104" dt2D="1" dtr="1" r1="B11" r2="E1" ca="1"/>
        <v>-123391.00561316265</v>
      </c>
      <c r="M4">
        <v>-48762.268034873297</v>
      </c>
      <c r="N4">
        <v>19407.425402980996</v>
      </c>
      <c r="O4">
        <v>73332.826595613384</v>
      </c>
      <c r="P4">
        <v>158995.17224063026</v>
      </c>
      <c r="Q4">
        <v>218102.01232704846</v>
      </c>
      <c r="R4">
        <v>243564.98920403887</v>
      </c>
      <c r="S4">
        <v>342547.02038282272</v>
      </c>
      <c r="T4">
        <v>465216.08845650929</v>
      </c>
      <c r="U4">
        <v>496403.46652468713</v>
      </c>
      <c r="V4">
        <v>651242.81709278224</v>
      </c>
      <c r="W4">
        <v>620864.22323049488</v>
      </c>
      <c r="X4">
        <v>721483.83568574162</v>
      </c>
      <c r="Y4">
        <v>931483.27435150067</v>
      </c>
      <c r="Z4">
        <v>810153.78959479276</v>
      </c>
      <c r="AA4">
        <v>885294.33567760349</v>
      </c>
      <c r="AB4">
        <v>875214.31969545456</v>
      </c>
      <c r="AC4">
        <v>984720.51549398759</v>
      </c>
      <c r="AD4">
        <v>1002472</v>
      </c>
      <c r="AE4">
        <v>997272</v>
      </c>
      <c r="AF4">
        <v>992072</v>
      </c>
      <c r="AG4">
        <v>986872</v>
      </c>
      <c r="AH4">
        <v>981672</v>
      </c>
      <c r="AI4">
        <v>976472</v>
      </c>
      <c r="AJ4">
        <v>971272</v>
      </c>
      <c r="AK4">
        <v>966072</v>
      </c>
      <c r="AL4">
        <v>960872</v>
      </c>
      <c r="AM4">
        <v>955672</v>
      </c>
      <c r="AN4">
        <v>950472</v>
      </c>
    </row>
    <row r="5" spans="1:41" x14ac:dyDescent="0.25">
      <c r="A5" s="8" t="s">
        <v>6</v>
      </c>
      <c r="B5">
        <v>25</v>
      </c>
      <c r="C5" t="s">
        <v>4</v>
      </c>
      <c r="L5">
        <v>-136543.9646083063</v>
      </c>
      <c r="M5">
        <v>-51204.810202710563</v>
      </c>
      <c r="N5">
        <v>6512.2497266980354</v>
      </c>
      <c r="O5">
        <v>37892.288341258653</v>
      </c>
      <c r="P5">
        <v>140738.59289244912</v>
      </c>
      <c r="Q5">
        <v>216433.35666743317</v>
      </c>
      <c r="R5">
        <v>286690.07792748173</v>
      </c>
      <c r="S5">
        <v>322672.13490125316</v>
      </c>
      <c r="T5">
        <v>439654.64548234141</v>
      </c>
      <c r="U5">
        <v>422349.81009497959</v>
      </c>
      <c r="V5">
        <v>668545.99728313996</v>
      </c>
      <c r="W5">
        <v>639072.13329350401</v>
      </c>
      <c r="X5">
        <v>759842.76887005917</v>
      </c>
      <c r="Y5">
        <v>815405.61812830507</v>
      </c>
      <c r="Z5">
        <v>815562.92759854021</v>
      </c>
      <c r="AA5">
        <v>995208.060703906</v>
      </c>
      <c r="AB5">
        <v>881953.75513649336</v>
      </c>
      <c r="AC5">
        <v>1007672</v>
      </c>
      <c r="AD5">
        <v>1002472</v>
      </c>
      <c r="AE5">
        <v>997272</v>
      </c>
      <c r="AF5">
        <v>992072</v>
      </c>
      <c r="AG5">
        <v>986872</v>
      </c>
      <c r="AH5">
        <v>981672</v>
      </c>
      <c r="AI5">
        <v>976472</v>
      </c>
      <c r="AJ5">
        <v>971272</v>
      </c>
      <c r="AK5">
        <v>966072</v>
      </c>
      <c r="AL5">
        <v>960872</v>
      </c>
      <c r="AM5">
        <v>955672</v>
      </c>
      <c r="AN5">
        <v>950472</v>
      </c>
    </row>
    <row r="6" spans="1:41" x14ac:dyDescent="0.25">
      <c r="A6" s="8" t="s">
        <v>5</v>
      </c>
      <c r="B6">
        <f>Dotace!B13</f>
        <v>146000</v>
      </c>
      <c r="C6" t="s">
        <v>3</v>
      </c>
      <c r="L6">
        <v>-141005.2043406521</v>
      </c>
      <c r="M6">
        <v>-45233.794246540172</v>
      </c>
      <c r="N6">
        <v>-3890.9083159929141</v>
      </c>
      <c r="O6">
        <v>111561.56598270009</v>
      </c>
      <c r="P6">
        <v>160568.38305593783</v>
      </c>
      <c r="Q6">
        <v>252008.922575442</v>
      </c>
      <c r="R6">
        <v>338300.7220921159</v>
      </c>
      <c r="S6">
        <v>318874.53207869944</v>
      </c>
      <c r="T6">
        <v>392379.27519644948</v>
      </c>
      <c r="U6">
        <v>393643.93887396657</v>
      </c>
      <c r="V6">
        <v>650104.81720517064</v>
      </c>
      <c r="W6">
        <v>767049.73078708793</v>
      </c>
      <c r="X6">
        <v>806054.80583696649</v>
      </c>
      <c r="Y6">
        <v>830826.85895460751</v>
      </c>
      <c r="Z6">
        <v>856872.98164024111</v>
      </c>
      <c r="AA6">
        <v>1018072</v>
      </c>
      <c r="AB6">
        <v>1012872</v>
      </c>
      <c r="AC6">
        <v>1007672</v>
      </c>
      <c r="AD6">
        <v>1002472</v>
      </c>
      <c r="AE6">
        <v>997272</v>
      </c>
      <c r="AF6">
        <v>992072</v>
      </c>
      <c r="AG6">
        <v>986872</v>
      </c>
      <c r="AH6">
        <v>981672</v>
      </c>
      <c r="AI6">
        <v>976472</v>
      </c>
      <c r="AJ6">
        <v>971272</v>
      </c>
      <c r="AK6">
        <v>966072</v>
      </c>
      <c r="AL6">
        <v>960872</v>
      </c>
      <c r="AM6">
        <v>955672</v>
      </c>
      <c r="AN6">
        <v>950472</v>
      </c>
    </row>
    <row r="7" spans="1:41" x14ac:dyDescent="0.25">
      <c r="A7" s="8" t="s">
        <v>7</v>
      </c>
      <c r="B7">
        <v>150000</v>
      </c>
      <c r="C7" t="s">
        <v>3</v>
      </c>
      <c r="L7">
        <v>-114935.66185416677</v>
      </c>
      <c r="M7">
        <v>-60934.191432080697</v>
      </c>
      <c r="N7">
        <v>23995.016831310932</v>
      </c>
      <c r="O7">
        <v>81432.563975725789</v>
      </c>
      <c r="P7">
        <v>171445.03242698836</v>
      </c>
      <c r="Q7">
        <v>203023.96263097809</v>
      </c>
      <c r="R7">
        <v>329324.33747208957</v>
      </c>
      <c r="S7">
        <v>359349.27300619369</v>
      </c>
      <c r="T7">
        <v>447387.04260875541</v>
      </c>
      <c r="U7">
        <v>513419.68530453229</v>
      </c>
      <c r="V7">
        <v>493049.18191965239</v>
      </c>
      <c r="W7">
        <v>635767.43667729758</v>
      </c>
      <c r="X7">
        <v>725621.65338593628</v>
      </c>
      <c r="Y7">
        <v>821594.00396404509</v>
      </c>
      <c r="Z7">
        <v>978416.00622505951</v>
      </c>
      <c r="AA7">
        <v>925651.27091621002</v>
      </c>
      <c r="AB7">
        <v>1012872</v>
      </c>
      <c r="AC7">
        <v>1007672</v>
      </c>
      <c r="AD7">
        <v>1002472</v>
      </c>
      <c r="AE7">
        <v>997272</v>
      </c>
      <c r="AF7">
        <v>992072</v>
      </c>
      <c r="AG7">
        <v>986872</v>
      </c>
      <c r="AH7">
        <v>981672</v>
      </c>
      <c r="AI7">
        <v>976472</v>
      </c>
      <c r="AJ7">
        <v>971272</v>
      </c>
      <c r="AK7">
        <v>966072</v>
      </c>
      <c r="AL7">
        <v>960872</v>
      </c>
      <c r="AM7">
        <v>955672</v>
      </c>
      <c r="AN7">
        <v>950472</v>
      </c>
    </row>
    <row r="8" spans="1:41" x14ac:dyDescent="0.25">
      <c r="A8" s="8" t="s">
        <v>20</v>
      </c>
      <c r="B8" s="1">
        <v>12.5</v>
      </c>
      <c r="C8" t="s">
        <v>4</v>
      </c>
      <c r="L8">
        <v>-125640.77396321297</v>
      </c>
      <c r="M8">
        <v>-33614.035883385455</v>
      </c>
      <c r="N8">
        <v>-46317.70910951728</v>
      </c>
      <c r="O8">
        <v>88894.808244826272</v>
      </c>
      <c r="P8">
        <v>164454.48297963769</v>
      </c>
      <c r="Q8">
        <v>195588.01615825063</v>
      </c>
      <c r="R8">
        <v>231127.97632412356</v>
      </c>
      <c r="S8">
        <v>378024.98420248565</v>
      </c>
      <c r="T8">
        <v>390341.76034900744</v>
      </c>
      <c r="U8">
        <v>482552.60803369794</v>
      </c>
      <c r="V8">
        <v>529149.78963105124</v>
      </c>
      <c r="W8">
        <v>646834.72942559957</v>
      </c>
      <c r="X8">
        <v>655246.52979637706</v>
      </c>
      <c r="Y8">
        <v>770648.25055432133</v>
      </c>
      <c r="Z8">
        <v>855301.23907583696</v>
      </c>
      <c r="AA8">
        <v>918785.15930049238</v>
      </c>
      <c r="AB8">
        <v>1012872</v>
      </c>
      <c r="AC8">
        <v>1007672</v>
      </c>
      <c r="AD8">
        <v>1002472</v>
      </c>
      <c r="AE8">
        <v>997272</v>
      </c>
      <c r="AF8">
        <v>992072</v>
      </c>
      <c r="AG8">
        <v>986872</v>
      </c>
      <c r="AH8">
        <v>981672</v>
      </c>
      <c r="AI8">
        <v>976472</v>
      </c>
      <c r="AJ8">
        <v>971272</v>
      </c>
      <c r="AK8">
        <v>966072</v>
      </c>
      <c r="AL8">
        <v>960872</v>
      </c>
      <c r="AM8">
        <v>955672</v>
      </c>
      <c r="AN8">
        <v>950472</v>
      </c>
    </row>
    <row r="9" spans="1:41" x14ac:dyDescent="0.25">
      <c r="A9" s="8" t="s">
        <v>55</v>
      </c>
      <c r="B9">
        <v>30664</v>
      </c>
      <c r="C9" t="s">
        <v>3</v>
      </c>
      <c r="L9">
        <v>-132879.665260921</v>
      </c>
      <c r="M9">
        <v>-65634.20619403664</v>
      </c>
      <c r="N9">
        <v>14278.121714222245</v>
      </c>
      <c r="O9">
        <v>94570.80807764444</v>
      </c>
      <c r="P9">
        <v>147315.64940385567</v>
      </c>
      <c r="Q9">
        <v>251784.89533422689</v>
      </c>
      <c r="R9">
        <v>288218.51029102667</v>
      </c>
      <c r="S9">
        <v>345252.71228720131</v>
      </c>
      <c r="T9">
        <v>433310.92229065287</v>
      </c>
      <c r="U9">
        <v>509462.52834847977</v>
      </c>
      <c r="V9">
        <v>583033.85937076528</v>
      </c>
      <c r="W9">
        <v>668700.57187697152</v>
      </c>
      <c r="X9">
        <v>731198.54201925884</v>
      </c>
      <c r="Y9">
        <v>806774.70551554044</v>
      </c>
      <c r="Z9">
        <v>738662.56233195262</v>
      </c>
      <c r="AA9">
        <v>1018072</v>
      </c>
      <c r="AB9">
        <v>898388.44176945556</v>
      </c>
      <c r="AC9">
        <v>1007672</v>
      </c>
      <c r="AD9">
        <v>1002472</v>
      </c>
      <c r="AE9">
        <v>997272</v>
      </c>
      <c r="AF9">
        <v>992072</v>
      </c>
      <c r="AG9">
        <v>986872</v>
      </c>
      <c r="AH9">
        <v>981672</v>
      </c>
      <c r="AI9">
        <v>976472</v>
      </c>
      <c r="AJ9">
        <v>971272</v>
      </c>
      <c r="AK9">
        <v>966072</v>
      </c>
      <c r="AL9">
        <v>960872</v>
      </c>
      <c r="AM9">
        <v>955672</v>
      </c>
      <c r="AN9">
        <v>950472</v>
      </c>
    </row>
    <row r="10" spans="1:41" x14ac:dyDescent="0.25">
      <c r="A10" s="8" t="s">
        <v>9</v>
      </c>
      <c r="B10">
        <f ca="1">NORMINV(RAND(),H3,G3)*365.2421988</f>
        <v>1084.4601202000802</v>
      </c>
      <c r="L10">
        <v>-134533.01069920044</v>
      </c>
      <c r="M10">
        <v>-66012.244014428696</v>
      </c>
      <c r="N10">
        <v>7735.9076183903962</v>
      </c>
      <c r="O10">
        <v>120626.91007439746</v>
      </c>
      <c r="P10">
        <v>150185.12767936161</v>
      </c>
      <c r="Q10">
        <v>229983.79863477522</v>
      </c>
      <c r="R10">
        <v>295223.584590093</v>
      </c>
      <c r="S10">
        <v>358629.48765812803</v>
      </c>
      <c r="T10">
        <v>409481.2113450194</v>
      </c>
      <c r="U10">
        <v>524350.60894731875</v>
      </c>
      <c r="V10">
        <v>672026.56205646065</v>
      </c>
      <c r="W10">
        <v>641599.44364171056</v>
      </c>
      <c r="X10">
        <v>849436.98271915037</v>
      </c>
      <c r="Y10">
        <v>730252.01953131589</v>
      </c>
      <c r="Z10">
        <v>798146.69588575978</v>
      </c>
      <c r="AA10">
        <v>987999.62977863895</v>
      </c>
      <c r="AB10">
        <v>995863.09465698944</v>
      </c>
      <c r="AC10">
        <v>1007672</v>
      </c>
      <c r="AD10">
        <v>1002472</v>
      </c>
      <c r="AE10">
        <v>997272</v>
      </c>
      <c r="AF10">
        <v>992072</v>
      </c>
      <c r="AG10">
        <v>986872</v>
      </c>
      <c r="AH10">
        <v>981672</v>
      </c>
      <c r="AI10">
        <v>976472</v>
      </c>
      <c r="AJ10">
        <v>971272</v>
      </c>
      <c r="AK10">
        <v>966072</v>
      </c>
      <c r="AL10">
        <v>960872</v>
      </c>
      <c r="AM10">
        <v>955672</v>
      </c>
      <c r="AN10">
        <v>950472</v>
      </c>
    </row>
    <row r="11" spans="1:41" x14ac:dyDescent="0.25">
      <c r="A11" s="8" t="s">
        <v>17</v>
      </c>
      <c r="B11">
        <v>9</v>
      </c>
      <c r="C11" t="s">
        <v>8</v>
      </c>
      <c r="L11">
        <v>-137372.06428238237</v>
      </c>
      <c r="M11">
        <v>-50798.557811200619</v>
      </c>
      <c r="N11">
        <v>-13876.233596172882</v>
      </c>
      <c r="O11">
        <v>96341.871066187276</v>
      </c>
      <c r="P11">
        <v>97870.281375247985</v>
      </c>
      <c r="Q11">
        <v>222259.19767759054</v>
      </c>
      <c r="R11">
        <v>237884.18362123473</v>
      </c>
      <c r="S11">
        <v>375814.48041902855</v>
      </c>
      <c r="T11">
        <v>474421.1598344486</v>
      </c>
      <c r="U11">
        <v>536278.3430335006</v>
      </c>
      <c r="V11">
        <v>513648.31114591833</v>
      </c>
      <c r="W11">
        <v>699097.31244580471</v>
      </c>
      <c r="X11">
        <v>690240.41477442312</v>
      </c>
      <c r="Y11">
        <v>822812.99456778308</v>
      </c>
      <c r="Z11">
        <v>970210.19930588873</v>
      </c>
      <c r="AA11">
        <v>879256.99196836399</v>
      </c>
      <c r="AB11">
        <v>1012872</v>
      </c>
      <c r="AC11">
        <v>1007672</v>
      </c>
      <c r="AD11">
        <v>1002472</v>
      </c>
      <c r="AE11">
        <v>997272</v>
      </c>
      <c r="AF11">
        <v>992072</v>
      </c>
      <c r="AG11">
        <v>986872</v>
      </c>
      <c r="AH11">
        <v>981672</v>
      </c>
      <c r="AI11">
        <v>976472</v>
      </c>
      <c r="AJ11">
        <v>971272</v>
      </c>
      <c r="AK11">
        <v>966072</v>
      </c>
      <c r="AL11">
        <v>960872</v>
      </c>
      <c r="AM11">
        <v>955672</v>
      </c>
      <c r="AN11">
        <v>950472</v>
      </c>
    </row>
    <row r="12" spans="1:41" x14ac:dyDescent="0.25">
      <c r="L12">
        <v>-128125.78164298739</v>
      </c>
      <c r="M12">
        <v>-40454.361522124615</v>
      </c>
      <c r="N12">
        <v>16737.324517006055</v>
      </c>
      <c r="O12">
        <v>69136.160502441926</v>
      </c>
      <c r="P12">
        <v>181210.03949830309</v>
      </c>
      <c r="Q12">
        <v>231506.81454286282</v>
      </c>
      <c r="R12">
        <v>311431.21200736461</v>
      </c>
      <c r="S12">
        <v>380904.21511268488</v>
      </c>
      <c r="T12">
        <v>360656.27462381904</v>
      </c>
      <c r="U12">
        <v>480191.7738686857</v>
      </c>
      <c r="V12">
        <v>632745.85246743343</v>
      </c>
      <c r="W12">
        <v>595230.49584878632</v>
      </c>
      <c r="X12">
        <v>830067.77504996327</v>
      </c>
      <c r="Y12">
        <v>883290.56743671186</v>
      </c>
      <c r="Z12">
        <v>1002140.0463526137</v>
      </c>
      <c r="AA12">
        <v>965330.16411204776</v>
      </c>
      <c r="AB12">
        <v>1012872</v>
      </c>
      <c r="AC12">
        <v>1007672</v>
      </c>
      <c r="AD12">
        <v>1002472</v>
      </c>
      <c r="AE12">
        <v>997272</v>
      </c>
      <c r="AF12">
        <v>992072</v>
      </c>
      <c r="AG12">
        <v>986872</v>
      </c>
      <c r="AH12">
        <v>981672</v>
      </c>
      <c r="AI12">
        <v>976472</v>
      </c>
      <c r="AJ12">
        <v>971272</v>
      </c>
      <c r="AK12">
        <v>966072</v>
      </c>
      <c r="AL12">
        <v>960872</v>
      </c>
      <c r="AM12">
        <v>955672</v>
      </c>
      <c r="AN12">
        <v>950472</v>
      </c>
    </row>
    <row r="13" spans="1:41" x14ac:dyDescent="0.25">
      <c r="A13" s="8"/>
      <c r="B13" s="8" t="s">
        <v>19</v>
      </c>
      <c r="C13" s="8" t="s">
        <v>36</v>
      </c>
      <c r="D13" s="8"/>
      <c r="L13">
        <v>-112443.398745263</v>
      </c>
      <c r="M13">
        <v>-48152.739860061556</v>
      </c>
      <c r="N13">
        <v>14348.886540869717</v>
      </c>
      <c r="O13">
        <v>79034.12191885279</v>
      </c>
      <c r="P13">
        <v>105179.99353722355</v>
      </c>
      <c r="Q13">
        <v>187309.03498054401</v>
      </c>
      <c r="R13">
        <v>326829.1619282288</v>
      </c>
      <c r="S13">
        <v>411656.48618925025</v>
      </c>
      <c r="T13">
        <v>405122.99639161443</v>
      </c>
      <c r="U13">
        <v>503124.12593832717</v>
      </c>
      <c r="V13">
        <v>614095.75448589306</v>
      </c>
      <c r="W13">
        <v>691942.75567349745</v>
      </c>
      <c r="X13">
        <v>662560.62804691016</v>
      </c>
      <c r="Y13">
        <v>809149.60943970666</v>
      </c>
      <c r="Z13">
        <v>936442.16058402951</v>
      </c>
      <c r="AA13">
        <v>889318.42116140574</v>
      </c>
      <c r="AB13">
        <v>1012872</v>
      </c>
      <c r="AC13">
        <v>1007672</v>
      </c>
      <c r="AD13">
        <v>1002472</v>
      </c>
      <c r="AE13">
        <v>997272</v>
      </c>
      <c r="AF13">
        <v>992072</v>
      </c>
      <c r="AG13">
        <v>986872</v>
      </c>
      <c r="AH13">
        <v>981672</v>
      </c>
      <c r="AI13">
        <v>976472</v>
      </c>
      <c r="AJ13">
        <v>971272</v>
      </c>
      <c r="AK13">
        <v>966072</v>
      </c>
      <c r="AL13">
        <v>960872</v>
      </c>
      <c r="AM13">
        <v>955672</v>
      </c>
      <c r="AN13">
        <v>950472</v>
      </c>
    </row>
    <row r="14" spans="1:41" x14ac:dyDescent="0.25">
      <c r="A14" s="8" t="s">
        <v>38</v>
      </c>
      <c r="B14">
        <f>B1*B2</f>
        <v>55100</v>
      </c>
      <c r="C14">
        <f>B14*B5</f>
        <v>1377500</v>
      </c>
      <c r="D14" s="8" t="s">
        <v>37</v>
      </c>
      <c r="L14">
        <v>-126946.55828810297</v>
      </c>
      <c r="M14">
        <v>-77004.931463909568</v>
      </c>
      <c r="N14">
        <v>2647.8024437068962</v>
      </c>
      <c r="O14">
        <v>57482.506548896548</v>
      </c>
      <c r="P14">
        <v>145077.78456497984</v>
      </c>
      <c r="Q14">
        <v>260917.0945207089</v>
      </c>
      <c r="R14">
        <v>310415.4663472051</v>
      </c>
      <c r="S14">
        <v>391403.08918737248</v>
      </c>
      <c r="T14">
        <v>405554.23382674146</v>
      </c>
      <c r="U14">
        <v>488389.34818379232</v>
      </c>
      <c r="V14">
        <v>568900.55670858582</v>
      </c>
      <c r="W14">
        <v>683210.07859972166</v>
      </c>
      <c r="X14">
        <v>671976.33778885251</v>
      </c>
      <c r="Y14">
        <v>657535.20641982043</v>
      </c>
      <c r="Z14">
        <v>847118.5770714439</v>
      </c>
      <c r="AA14">
        <v>779540.40930431499</v>
      </c>
      <c r="AB14">
        <v>1012872</v>
      </c>
      <c r="AC14">
        <v>1007672</v>
      </c>
      <c r="AD14">
        <v>1002472</v>
      </c>
      <c r="AE14">
        <v>997272</v>
      </c>
      <c r="AF14">
        <v>992072</v>
      </c>
      <c r="AG14">
        <v>986872</v>
      </c>
      <c r="AH14">
        <v>981672</v>
      </c>
      <c r="AI14">
        <v>976472</v>
      </c>
      <c r="AJ14">
        <v>971272</v>
      </c>
      <c r="AK14">
        <v>966072</v>
      </c>
      <c r="AL14">
        <v>960872</v>
      </c>
      <c r="AM14">
        <v>955672</v>
      </c>
      <c r="AN14">
        <v>950472</v>
      </c>
    </row>
    <row r="15" spans="1:41" x14ac:dyDescent="0.25">
      <c r="L15">
        <v>-137069.48961046967</v>
      </c>
      <c r="M15">
        <v>-54230.754621397937</v>
      </c>
      <c r="N15">
        <v>1836.2472634457517</v>
      </c>
      <c r="O15">
        <v>66213.057739276905</v>
      </c>
      <c r="P15">
        <v>162273.05624160042</v>
      </c>
      <c r="Q15">
        <v>195801.8113348115</v>
      </c>
      <c r="R15">
        <v>293741.65367298911</v>
      </c>
      <c r="S15">
        <v>384854.14087607071</v>
      </c>
      <c r="T15">
        <v>444424.61523578723</v>
      </c>
      <c r="U15">
        <v>530154.25854484143</v>
      </c>
      <c r="V15">
        <v>578374.85537189594</v>
      </c>
      <c r="W15">
        <v>605007.95098051021</v>
      </c>
      <c r="X15">
        <v>811435.52706280863</v>
      </c>
      <c r="Y15">
        <v>722894.80357091106</v>
      </c>
      <c r="Z15">
        <v>811662.72186008468</v>
      </c>
      <c r="AA15">
        <v>880911.6183866295</v>
      </c>
      <c r="AB15">
        <v>994897.82680443348</v>
      </c>
      <c r="AC15">
        <v>1007672</v>
      </c>
      <c r="AD15">
        <v>1002472</v>
      </c>
      <c r="AE15">
        <v>997272</v>
      </c>
      <c r="AF15">
        <v>992072</v>
      </c>
      <c r="AG15">
        <v>986872</v>
      </c>
      <c r="AH15">
        <v>981672</v>
      </c>
      <c r="AI15">
        <v>976472</v>
      </c>
      <c r="AJ15">
        <v>971272</v>
      </c>
      <c r="AK15">
        <v>966072</v>
      </c>
      <c r="AL15">
        <v>960872</v>
      </c>
      <c r="AM15">
        <v>955672</v>
      </c>
      <c r="AN15">
        <v>950472</v>
      </c>
    </row>
    <row r="16" spans="1:41" x14ac:dyDescent="0.25">
      <c r="A16" s="8"/>
      <c r="B16" s="8" t="s">
        <v>21</v>
      </c>
      <c r="L16">
        <v>-143476.67205287213</v>
      </c>
      <c r="M16">
        <v>-61631.800880020717</v>
      </c>
      <c r="N16">
        <v>9701.7782485885546</v>
      </c>
      <c r="O16">
        <v>113662.15966227476</v>
      </c>
      <c r="P16">
        <v>154477.17180002283</v>
      </c>
      <c r="Q16">
        <v>247800.80528034654</v>
      </c>
      <c r="R16">
        <v>263888.05291191896</v>
      </c>
      <c r="S16">
        <v>366749.32837056124</v>
      </c>
      <c r="T16">
        <v>480720.28005037841</v>
      </c>
      <c r="U16">
        <v>583116.30054290744</v>
      </c>
      <c r="V16">
        <v>587461.88864407374</v>
      </c>
      <c r="W16">
        <v>727577.06892320863</v>
      </c>
      <c r="X16">
        <v>839825.98055135622</v>
      </c>
      <c r="Y16">
        <v>812966.60176810343</v>
      </c>
      <c r="Z16">
        <v>899383.42592266435</v>
      </c>
      <c r="AA16">
        <v>1018072</v>
      </c>
      <c r="AB16">
        <v>987021.52755469386</v>
      </c>
      <c r="AC16">
        <v>1007672</v>
      </c>
      <c r="AD16">
        <v>1002472</v>
      </c>
      <c r="AE16">
        <v>997272</v>
      </c>
      <c r="AF16">
        <v>992072</v>
      </c>
      <c r="AG16">
        <v>986872</v>
      </c>
      <c r="AH16">
        <v>981672</v>
      </c>
      <c r="AI16">
        <v>976472</v>
      </c>
      <c r="AJ16">
        <v>971272</v>
      </c>
      <c r="AK16">
        <v>966072</v>
      </c>
      <c r="AL16">
        <v>960872</v>
      </c>
      <c r="AM16">
        <v>955672</v>
      </c>
      <c r="AN16">
        <v>950472</v>
      </c>
    </row>
    <row r="17" spans="1:40" x14ac:dyDescent="0.25">
      <c r="A17" s="8" t="s">
        <v>39</v>
      </c>
      <c r="B17">
        <f ca="1">B11*B10</f>
        <v>9760.1410818007207</v>
      </c>
      <c r="L17">
        <v>-138133.8366680441</v>
      </c>
      <c r="M17">
        <v>-51306.465300656622</v>
      </c>
      <c r="N17">
        <v>52217.825864203274</v>
      </c>
      <c r="O17">
        <v>75167.926680944627</v>
      </c>
      <c r="P17">
        <v>134588.14293305133</v>
      </c>
      <c r="Q17">
        <v>228186.81426923967</v>
      </c>
      <c r="R17">
        <v>327323.65287203481</v>
      </c>
      <c r="S17">
        <v>409125.1856026731</v>
      </c>
      <c r="T17">
        <v>450603.85511504731</v>
      </c>
      <c r="U17">
        <v>514349.58950170118</v>
      </c>
      <c r="V17">
        <v>505915.71353293268</v>
      </c>
      <c r="W17">
        <v>705476.91386001057</v>
      </c>
      <c r="X17">
        <v>789966.88882076112</v>
      </c>
      <c r="Y17">
        <v>829208.3823128189</v>
      </c>
      <c r="Z17">
        <v>863573.12556708581</v>
      </c>
      <c r="AA17">
        <v>862754.65127157676</v>
      </c>
      <c r="AB17">
        <v>906875.56398136308</v>
      </c>
      <c r="AC17">
        <v>1007672</v>
      </c>
      <c r="AD17">
        <v>1002472</v>
      </c>
      <c r="AE17">
        <v>997272</v>
      </c>
      <c r="AF17">
        <v>992072</v>
      </c>
      <c r="AG17">
        <v>986872</v>
      </c>
      <c r="AH17">
        <v>981672</v>
      </c>
      <c r="AI17">
        <v>976472</v>
      </c>
      <c r="AJ17">
        <v>971272</v>
      </c>
      <c r="AK17">
        <v>966072</v>
      </c>
      <c r="AL17">
        <v>960872</v>
      </c>
      <c r="AM17">
        <v>955672</v>
      </c>
      <c r="AN17">
        <v>950472</v>
      </c>
    </row>
    <row r="18" spans="1:40" x14ac:dyDescent="0.25">
      <c r="L18">
        <v>-128233.33990000305</v>
      </c>
      <c r="M18">
        <v>-37071.137242975412</v>
      </c>
      <c r="N18">
        <v>2111.0691627957858</v>
      </c>
      <c r="O18">
        <v>57751.479758205125</v>
      </c>
      <c r="P18">
        <v>71445.840985810384</v>
      </c>
      <c r="Q18">
        <v>222896.07347659045</v>
      </c>
      <c r="R18">
        <v>343300.60578834265</v>
      </c>
      <c r="S18">
        <v>378169.6425557629</v>
      </c>
      <c r="T18">
        <v>465169.07581473247</v>
      </c>
      <c r="U18">
        <v>525284.4211376966</v>
      </c>
      <c r="V18">
        <v>488224.70866715827</v>
      </c>
      <c r="W18">
        <v>573771.81613223592</v>
      </c>
      <c r="X18">
        <v>721677.9328369475</v>
      </c>
      <c r="Y18">
        <v>782511.17221560725</v>
      </c>
      <c r="Z18">
        <v>798384.49164825864</v>
      </c>
      <c r="AA18">
        <v>950611.44490389293</v>
      </c>
      <c r="AB18">
        <v>995941.48850836442</v>
      </c>
      <c r="AC18">
        <v>1007672</v>
      </c>
      <c r="AD18">
        <v>1002472</v>
      </c>
      <c r="AE18">
        <v>997272</v>
      </c>
      <c r="AF18">
        <v>992072</v>
      </c>
      <c r="AG18">
        <v>986872</v>
      </c>
      <c r="AH18">
        <v>981672</v>
      </c>
      <c r="AI18">
        <v>976472</v>
      </c>
      <c r="AJ18">
        <v>971272</v>
      </c>
      <c r="AK18">
        <v>966072</v>
      </c>
      <c r="AL18">
        <v>960872</v>
      </c>
      <c r="AM18">
        <v>955672</v>
      </c>
      <c r="AN18">
        <v>950472</v>
      </c>
    </row>
    <row r="19" spans="1:40" x14ac:dyDescent="0.25">
      <c r="A19" s="8"/>
      <c r="B19" s="8" t="s">
        <v>22</v>
      </c>
      <c r="L19">
        <v>-121217.10521635925</v>
      </c>
      <c r="M19">
        <v>-64853.352776119253</v>
      </c>
      <c r="N19">
        <v>-5499.5602657233831</v>
      </c>
      <c r="O19">
        <v>76213.769855907885</v>
      </c>
      <c r="P19">
        <v>127129.40436054161</v>
      </c>
      <c r="Q19">
        <v>219082.66987600585</v>
      </c>
      <c r="R19">
        <v>284211.16694410332</v>
      </c>
      <c r="S19">
        <v>392712.73137453012</v>
      </c>
      <c r="T19">
        <v>445695.93076702405</v>
      </c>
      <c r="U19">
        <v>465742.78621361323</v>
      </c>
      <c r="V19">
        <v>638406.96862358064</v>
      </c>
      <c r="W19">
        <v>565360.39387383859</v>
      </c>
      <c r="X19">
        <v>790501.11604076321</v>
      </c>
      <c r="Y19">
        <v>836776.65114767314</v>
      </c>
      <c r="Z19">
        <v>837213.28052861523</v>
      </c>
      <c r="AA19">
        <v>933958.43506356888</v>
      </c>
      <c r="AB19">
        <v>1012872</v>
      </c>
      <c r="AC19">
        <v>1007672</v>
      </c>
      <c r="AD19">
        <v>1002472</v>
      </c>
      <c r="AE19">
        <v>997272</v>
      </c>
      <c r="AF19">
        <v>992072</v>
      </c>
      <c r="AG19">
        <v>986872</v>
      </c>
      <c r="AH19">
        <v>981672</v>
      </c>
      <c r="AI19">
        <v>976472</v>
      </c>
      <c r="AJ19">
        <v>971272</v>
      </c>
      <c r="AK19">
        <v>966072</v>
      </c>
      <c r="AL19">
        <v>960872</v>
      </c>
      <c r="AM19">
        <v>955672</v>
      </c>
      <c r="AN19">
        <v>950472</v>
      </c>
    </row>
    <row r="20" spans="1:40" x14ac:dyDescent="0.25">
      <c r="A20" s="8" t="s">
        <v>45</v>
      </c>
      <c r="B20">
        <f>B3*B11+B7+B9*2-B6</f>
        <v>158928</v>
      </c>
      <c r="L20">
        <v>-124943.48101169756</v>
      </c>
      <c r="M20">
        <v>-83396.468935817946</v>
      </c>
      <c r="N20">
        <v>-3998.6561256796122</v>
      </c>
      <c r="O20">
        <v>89486.08607400686</v>
      </c>
      <c r="P20">
        <v>135380.84483128425</v>
      </c>
      <c r="Q20">
        <v>228620.8544217298</v>
      </c>
      <c r="R20">
        <v>282440.03532638261</v>
      </c>
      <c r="S20">
        <v>332168.43105530809</v>
      </c>
      <c r="T20">
        <v>504468.74142046075</v>
      </c>
      <c r="U20">
        <v>471237.60898864525</v>
      </c>
      <c r="V20">
        <v>552471.6018609195</v>
      </c>
      <c r="W20">
        <v>673341.58933878876</v>
      </c>
      <c r="X20">
        <v>689371.90684079216</v>
      </c>
      <c r="Y20">
        <v>855432.88602308906</v>
      </c>
      <c r="Z20">
        <v>805577.65534657449</v>
      </c>
      <c r="AA20">
        <v>909607.84037209745</v>
      </c>
      <c r="AB20">
        <v>901472.56467257533</v>
      </c>
      <c r="AC20">
        <v>1007672</v>
      </c>
      <c r="AD20">
        <v>1002472</v>
      </c>
      <c r="AE20">
        <v>997272</v>
      </c>
      <c r="AF20">
        <v>992072</v>
      </c>
      <c r="AG20">
        <v>986872</v>
      </c>
      <c r="AH20">
        <v>981672</v>
      </c>
      <c r="AI20">
        <v>976472</v>
      </c>
      <c r="AJ20">
        <v>971272</v>
      </c>
      <c r="AK20">
        <v>966072</v>
      </c>
      <c r="AL20">
        <v>960872</v>
      </c>
      <c r="AM20">
        <v>955672</v>
      </c>
      <c r="AN20">
        <v>950472</v>
      </c>
    </row>
    <row r="21" spans="1:40" x14ac:dyDescent="0.25">
      <c r="A21" s="8" t="s">
        <v>46</v>
      </c>
      <c r="B21">
        <f>B3*B11+B7+B9*2</f>
        <v>304928</v>
      </c>
      <c r="L21">
        <v>-123684.59187372588</v>
      </c>
      <c r="M21">
        <v>-44407.652704793727</v>
      </c>
      <c r="N21">
        <v>-6083.11044773506</v>
      </c>
      <c r="O21">
        <v>69477.695378175704</v>
      </c>
      <c r="P21">
        <v>134204.71074284497</v>
      </c>
      <c r="Q21">
        <v>213982.51212486415</v>
      </c>
      <c r="R21">
        <v>261399.59583749762</v>
      </c>
      <c r="S21">
        <v>376547.03900094109</v>
      </c>
      <c r="T21">
        <v>431395.47497528256</v>
      </c>
      <c r="U21">
        <v>495671.09907941078</v>
      </c>
      <c r="V21">
        <v>578103.77086359262</v>
      </c>
      <c r="W21">
        <v>728431.62637857301</v>
      </c>
      <c r="X21">
        <v>809908.06395732774</v>
      </c>
      <c r="Y21">
        <v>785595.51798728621</v>
      </c>
      <c r="Z21">
        <v>881733.18167054304</v>
      </c>
      <c r="AA21">
        <v>898688.66671879147</v>
      </c>
      <c r="AB21">
        <v>1012872</v>
      </c>
      <c r="AC21">
        <v>1007672</v>
      </c>
      <c r="AD21">
        <v>1002472</v>
      </c>
      <c r="AE21">
        <v>997272</v>
      </c>
      <c r="AF21">
        <v>992072</v>
      </c>
      <c r="AG21">
        <v>986872</v>
      </c>
      <c r="AH21">
        <v>981672</v>
      </c>
      <c r="AI21">
        <v>976472</v>
      </c>
      <c r="AJ21">
        <v>971272</v>
      </c>
      <c r="AK21">
        <v>966072</v>
      </c>
      <c r="AL21">
        <v>960872</v>
      </c>
      <c r="AM21">
        <v>955672</v>
      </c>
      <c r="AN21">
        <v>950472</v>
      </c>
    </row>
    <row r="22" spans="1:40" x14ac:dyDescent="0.25">
      <c r="L22">
        <v>-125956.96300941287</v>
      </c>
      <c r="M22">
        <v>-53779.751268792665</v>
      </c>
      <c r="N22">
        <v>1962.0443776338361</v>
      </c>
      <c r="O22">
        <v>70056.771627159324</v>
      </c>
      <c r="P22">
        <v>157265.00247494446</v>
      </c>
      <c r="Q22">
        <v>229390.87144908577</v>
      </c>
      <c r="R22">
        <v>307871.13826108049</v>
      </c>
      <c r="S22">
        <v>363750.09950401972</v>
      </c>
      <c r="T22">
        <v>415349.56005039031</v>
      </c>
      <c r="U22">
        <v>514695.67432546802</v>
      </c>
      <c r="V22">
        <v>619488.39975726116</v>
      </c>
      <c r="W22">
        <v>649300.8120753977</v>
      </c>
      <c r="X22">
        <v>711953.91014110949</v>
      </c>
      <c r="Y22">
        <v>767402.24833652121</v>
      </c>
      <c r="Z22">
        <v>761846.73072364437</v>
      </c>
      <c r="AA22">
        <v>934396.31083154888</v>
      </c>
      <c r="AB22">
        <v>975220.53800765658</v>
      </c>
      <c r="AC22">
        <v>1007672</v>
      </c>
      <c r="AD22">
        <v>1002472</v>
      </c>
      <c r="AE22">
        <v>997272</v>
      </c>
      <c r="AF22">
        <v>992072</v>
      </c>
      <c r="AG22">
        <v>986872</v>
      </c>
      <c r="AH22">
        <v>981672</v>
      </c>
      <c r="AI22">
        <v>976472</v>
      </c>
      <c r="AJ22">
        <v>971272</v>
      </c>
      <c r="AK22">
        <v>966072</v>
      </c>
      <c r="AL22">
        <v>960872</v>
      </c>
      <c r="AM22">
        <v>955672</v>
      </c>
      <c r="AN22">
        <v>950472</v>
      </c>
    </row>
    <row r="23" spans="1:40" x14ac:dyDescent="0.25">
      <c r="A23" s="8"/>
      <c r="B23" s="8" t="s">
        <v>23</v>
      </c>
      <c r="C23" s="8" t="s">
        <v>18</v>
      </c>
      <c r="D23" s="8"/>
      <c r="L23">
        <v>-123401.95391222788</v>
      </c>
      <c r="M23">
        <v>-49411.814742778894</v>
      </c>
      <c r="N23">
        <v>14619.510467295302</v>
      </c>
      <c r="O23">
        <v>43393.654301319504</v>
      </c>
      <c r="P23">
        <v>145088.69566575042</v>
      </c>
      <c r="Q23">
        <v>247413.67208427715</v>
      </c>
      <c r="R23">
        <v>268114.66450403165</v>
      </c>
      <c r="S23">
        <v>309876.7975200197</v>
      </c>
      <c r="T23">
        <v>446075.09640339913</v>
      </c>
      <c r="U23">
        <v>528134.55588348361</v>
      </c>
      <c r="V23">
        <v>513222.68239269836</v>
      </c>
      <c r="W23">
        <v>612668.21880305093</v>
      </c>
      <c r="X23">
        <v>712955.6382989916</v>
      </c>
      <c r="Y23">
        <v>725610.80005641561</v>
      </c>
      <c r="Z23">
        <v>874182.01716983295</v>
      </c>
      <c r="AA23">
        <v>962513.45761342393</v>
      </c>
      <c r="AB23">
        <v>1012872</v>
      </c>
      <c r="AC23">
        <v>1007672</v>
      </c>
      <c r="AD23">
        <v>1002472</v>
      </c>
      <c r="AE23">
        <v>997272</v>
      </c>
      <c r="AF23">
        <v>992072</v>
      </c>
      <c r="AG23">
        <v>986872</v>
      </c>
      <c r="AH23">
        <v>981672</v>
      </c>
      <c r="AI23">
        <v>976472</v>
      </c>
      <c r="AJ23">
        <v>971272</v>
      </c>
      <c r="AK23">
        <v>966072</v>
      </c>
      <c r="AL23">
        <v>960872</v>
      </c>
      <c r="AM23">
        <v>955672</v>
      </c>
      <c r="AN23">
        <v>950472</v>
      </c>
    </row>
    <row r="24" spans="1:40" x14ac:dyDescent="0.25">
      <c r="A24" s="8" t="s">
        <v>40</v>
      </c>
      <c r="B24" cm="1">
        <f t="array" aca="1" ref="B24" ca="1">_xlfn.IFS(B1-B17&lt;0,0,1=1,B1-B17)</f>
        <v>0</v>
      </c>
      <c r="C24">
        <f ca="1">B24*B2*B5</f>
        <v>0</v>
      </c>
      <c r="D24" s="8" t="s">
        <v>41</v>
      </c>
      <c r="L24">
        <v>-110683.10276809754</v>
      </c>
      <c r="M24">
        <v>-63784.755106161349</v>
      </c>
      <c r="N24">
        <v>12414.786058543716</v>
      </c>
      <c r="O24">
        <v>96446.322333230288</v>
      </c>
      <c r="P24">
        <v>141494.33144397347</v>
      </c>
      <c r="Q24">
        <v>215261.1896359633</v>
      </c>
      <c r="R24">
        <v>335382.43813434336</v>
      </c>
      <c r="S24">
        <v>459542.44616422406</v>
      </c>
      <c r="T24">
        <v>440852.92235355335</v>
      </c>
      <c r="U24">
        <v>610149.86490664678</v>
      </c>
      <c r="V24">
        <v>685849.78234459925</v>
      </c>
      <c r="W24">
        <v>686627.44299305463</v>
      </c>
      <c r="X24">
        <v>717274.11875387968</v>
      </c>
      <c r="Y24">
        <v>877564.50437794975</v>
      </c>
      <c r="Z24">
        <v>1016559.3205967995</v>
      </c>
      <c r="AA24">
        <v>1018072</v>
      </c>
      <c r="AB24">
        <v>1012872</v>
      </c>
      <c r="AC24">
        <v>1007672</v>
      </c>
      <c r="AD24">
        <v>1002472</v>
      </c>
      <c r="AE24">
        <v>997272</v>
      </c>
      <c r="AF24">
        <v>992072</v>
      </c>
      <c r="AG24">
        <v>986872</v>
      </c>
      <c r="AH24">
        <v>981672</v>
      </c>
      <c r="AI24">
        <v>976472</v>
      </c>
      <c r="AJ24">
        <v>971272</v>
      </c>
      <c r="AK24">
        <v>966072</v>
      </c>
      <c r="AL24">
        <v>960872</v>
      </c>
      <c r="AM24">
        <v>955672</v>
      </c>
      <c r="AN24">
        <v>950472</v>
      </c>
    </row>
    <row r="25" spans="1:40" x14ac:dyDescent="0.25">
      <c r="B25" t="s">
        <v>24</v>
      </c>
      <c r="L25">
        <v>-123568.792541089</v>
      </c>
      <c r="M25">
        <v>-50147.451194579713</v>
      </c>
      <c r="N25">
        <v>-13186.608986055246</v>
      </c>
      <c r="O25">
        <v>61610.273301093024</v>
      </c>
      <c r="P25">
        <v>167660.93174707459</v>
      </c>
      <c r="Q25">
        <v>262783.14385985106</v>
      </c>
      <c r="R25">
        <v>303427.51847811043</v>
      </c>
      <c r="S25">
        <v>379009.77973796427</v>
      </c>
      <c r="T25">
        <v>384275.91560410208</v>
      </c>
      <c r="U25">
        <v>612720.35231592285</v>
      </c>
      <c r="V25">
        <v>525512.07941985736</v>
      </c>
      <c r="W25">
        <v>577841.62114803307</v>
      </c>
      <c r="X25">
        <v>709660.68600809912</v>
      </c>
      <c r="Y25">
        <v>850806.02486894839</v>
      </c>
      <c r="Z25">
        <v>987709.18683186965</v>
      </c>
      <c r="AA25">
        <v>1018072</v>
      </c>
      <c r="AB25">
        <v>871443.99066935154</v>
      </c>
      <c r="AC25">
        <v>1007672</v>
      </c>
      <c r="AD25">
        <v>1002472</v>
      </c>
      <c r="AE25">
        <v>997272</v>
      </c>
      <c r="AF25">
        <v>992072</v>
      </c>
      <c r="AG25">
        <v>986872</v>
      </c>
      <c r="AH25">
        <v>981672</v>
      </c>
      <c r="AI25">
        <v>976472</v>
      </c>
      <c r="AJ25">
        <v>971272</v>
      </c>
      <c r="AK25">
        <v>966072</v>
      </c>
      <c r="AL25">
        <v>960872</v>
      </c>
      <c r="AM25">
        <v>955672</v>
      </c>
      <c r="AN25">
        <v>950472</v>
      </c>
    </row>
    <row r="26" spans="1:40" x14ac:dyDescent="0.25">
      <c r="A26" s="8"/>
      <c r="B26" s="8" t="s">
        <v>42</v>
      </c>
      <c r="L26">
        <v>-130390.83966347948</v>
      </c>
      <c r="M26">
        <v>-60571.81247006543</v>
      </c>
      <c r="N26">
        <v>9516.975693219807</v>
      </c>
      <c r="O26">
        <v>120185.32927649131</v>
      </c>
      <c r="P26">
        <v>182770.52659930708</v>
      </c>
      <c r="Q26">
        <v>194118.92173541465</v>
      </c>
      <c r="R26">
        <v>318092.70348994364</v>
      </c>
      <c r="S26">
        <v>381405.31202394248</v>
      </c>
      <c r="T26">
        <v>473564.12720602937</v>
      </c>
      <c r="U26">
        <v>564016.22286922263</v>
      </c>
      <c r="V26">
        <v>609940.65173917171</v>
      </c>
      <c r="W26">
        <v>699397.28234110284</v>
      </c>
      <c r="X26">
        <v>641234.91434472776</v>
      </c>
      <c r="Y26">
        <v>823420.14948956668</v>
      </c>
      <c r="Z26">
        <v>880828.03775568167</v>
      </c>
      <c r="AA26">
        <v>927990.20142218936</v>
      </c>
      <c r="AB26">
        <v>1012872</v>
      </c>
      <c r="AC26">
        <v>1007672</v>
      </c>
      <c r="AD26">
        <v>1002472</v>
      </c>
      <c r="AE26">
        <v>997272</v>
      </c>
      <c r="AF26">
        <v>992072</v>
      </c>
      <c r="AG26">
        <v>986872</v>
      </c>
      <c r="AH26">
        <v>981672</v>
      </c>
      <c r="AI26">
        <v>976472</v>
      </c>
      <c r="AJ26">
        <v>971272</v>
      </c>
      <c r="AK26">
        <v>966072</v>
      </c>
      <c r="AL26">
        <v>960872</v>
      </c>
      <c r="AM26">
        <v>955672</v>
      </c>
      <c r="AN26">
        <v>950472</v>
      </c>
    </row>
    <row r="27" spans="1:40" x14ac:dyDescent="0.25">
      <c r="A27" s="8" t="s">
        <v>43</v>
      </c>
      <c r="B27">
        <f>B4*12*B5</f>
        <v>59700</v>
      </c>
      <c r="L27">
        <v>-126740.71154246945</v>
      </c>
      <c r="M27">
        <v>-35733.654586613644</v>
      </c>
      <c r="N27">
        <v>-22027.187992939027</v>
      </c>
      <c r="O27">
        <v>53211.170320671285</v>
      </c>
      <c r="P27">
        <v>97101.800037234207</v>
      </c>
      <c r="Q27">
        <v>180298.95184070547</v>
      </c>
      <c r="R27">
        <v>322829.35376620537</v>
      </c>
      <c r="S27">
        <v>435517.26319355599</v>
      </c>
      <c r="T27">
        <v>472327.26323754864</v>
      </c>
      <c r="U27">
        <v>484143.8616304954</v>
      </c>
      <c r="V27">
        <v>625939.03337848838</v>
      </c>
      <c r="W27">
        <v>664021.18957663432</v>
      </c>
      <c r="X27">
        <v>735136.71338452888</v>
      </c>
      <c r="Y27">
        <v>770136.0828362687</v>
      </c>
      <c r="Z27">
        <v>821257.3546610286</v>
      </c>
      <c r="AA27">
        <v>972030.51305364072</v>
      </c>
      <c r="AB27">
        <v>1012872</v>
      </c>
      <c r="AC27">
        <v>929181.62895885669</v>
      </c>
      <c r="AD27">
        <v>1002472</v>
      </c>
      <c r="AE27">
        <v>997272</v>
      </c>
      <c r="AF27">
        <v>992072</v>
      </c>
      <c r="AG27">
        <v>986872</v>
      </c>
      <c r="AH27">
        <v>981672</v>
      </c>
      <c r="AI27">
        <v>976472</v>
      </c>
      <c r="AJ27">
        <v>971272</v>
      </c>
      <c r="AK27">
        <v>966072</v>
      </c>
      <c r="AL27">
        <v>960872</v>
      </c>
      <c r="AM27">
        <v>955672</v>
      </c>
      <c r="AN27">
        <v>950472</v>
      </c>
    </row>
    <row r="28" spans="1:40" x14ac:dyDescent="0.25">
      <c r="L28">
        <v>-145787.6176583732</v>
      </c>
      <c r="M28">
        <v>-46973.419445799431</v>
      </c>
      <c r="N28">
        <v>9723.7825120689813</v>
      </c>
      <c r="O28">
        <v>84368.574395829113</v>
      </c>
      <c r="P28">
        <v>150207.12635669031</v>
      </c>
      <c r="Q28">
        <v>172435.50360528869</v>
      </c>
      <c r="R28">
        <v>339316.96824896522</v>
      </c>
      <c r="S28">
        <v>340431.59982944874</v>
      </c>
      <c r="T28">
        <v>411855.43021497026</v>
      </c>
      <c r="U28">
        <v>547642.27851784811</v>
      </c>
      <c r="V28">
        <v>537747.89755516197</v>
      </c>
      <c r="W28">
        <v>639359.91777244583</v>
      </c>
      <c r="X28">
        <v>806444.08336513536</v>
      </c>
      <c r="Y28">
        <v>731864.97099284979</v>
      </c>
      <c r="Z28">
        <v>806436.63940921775</v>
      </c>
      <c r="AA28">
        <v>887799.17633723654</v>
      </c>
      <c r="AB28">
        <v>973164.92633296456</v>
      </c>
      <c r="AC28">
        <v>1007672</v>
      </c>
      <c r="AD28">
        <v>1002472</v>
      </c>
      <c r="AE28">
        <v>997272</v>
      </c>
      <c r="AF28">
        <v>992072</v>
      </c>
      <c r="AG28">
        <v>986872</v>
      </c>
      <c r="AH28">
        <v>981672</v>
      </c>
      <c r="AI28">
        <v>976472</v>
      </c>
      <c r="AJ28">
        <v>971272</v>
      </c>
      <c r="AK28">
        <v>966072</v>
      </c>
      <c r="AL28">
        <v>960872</v>
      </c>
      <c r="AM28">
        <v>955672</v>
      </c>
      <c r="AN28">
        <v>950472</v>
      </c>
    </row>
    <row r="29" spans="1:40" x14ac:dyDescent="0.25">
      <c r="A29" s="8" t="s">
        <v>25</v>
      </c>
      <c r="B29" s="11">
        <f ca="1">C14-B27-C24</f>
        <v>1317800</v>
      </c>
      <c r="L29">
        <v>-141715.01543073682</v>
      </c>
      <c r="M29">
        <v>-56941.357492856914</v>
      </c>
      <c r="N29">
        <v>-19941.525714343647</v>
      </c>
      <c r="O29">
        <v>94271.209966818104</v>
      </c>
      <c r="P29">
        <v>142150.39525219041</v>
      </c>
      <c r="Q29">
        <v>204907.60033364536</v>
      </c>
      <c r="R29">
        <v>285179.68844331743</v>
      </c>
      <c r="S29">
        <v>318802.60439726547</v>
      </c>
      <c r="T29">
        <v>475985.90152572363</v>
      </c>
      <c r="U29">
        <v>553411.05609781621</v>
      </c>
      <c r="V29">
        <v>620132.34622105211</v>
      </c>
      <c r="W29">
        <v>673022.68866178859</v>
      </c>
      <c r="X29">
        <v>643782.76971835189</v>
      </c>
      <c r="Y29">
        <v>763536.04197511589</v>
      </c>
      <c r="Z29">
        <v>806731.26341870101</v>
      </c>
      <c r="AA29">
        <v>934424.65314827557</v>
      </c>
      <c r="AB29">
        <v>1012872</v>
      </c>
      <c r="AC29">
        <v>1007672</v>
      </c>
      <c r="AD29">
        <v>1002472</v>
      </c>
      <c r="AE29">
        <v>997272</v>
      </c>
      <c r="AF29">
        <v>992072</v>
      </c>
      <c r="AG29">
        <v>986872</v>
      </c>
      <c r="AH29">
        <v>981672</v>
      </c>
      <c r="AI29">
        <v>976472</v>
      </c>
      <c r="AJ29">
        <v>971272</v>
      </c>
      <c r="AK29">
        <v>966072</v>
      </c>
      <c r="AL29">
        <v>960872</v>
      </c>
      <c r="AM29">
        <v>955672</v>
      </c>
      <c r="AN29">
        <v>950472</v>
      </c>
    </row>
    <row r="30" spans="1:40" x14ac:dyDescent="0.25">
      <c r="A30" s="8" t="s">
        <v>26</v>
      </c>
      <c r="B30" s="11">
        <f ca="1">B29/B5</f>
        <v>52712</v>
      </c>
      <c r="L30">
        <v>-138421.00952297682</v>
      </c>
      <c r="M30">
        <v>-58105.372774932766</v>
      </c>
      <c r="N30">
        <v>4919.4119413048029</v>
      </c>
      <c r="O30">
        <v>72139.381672232295</v>
      </c>
      <c r="P30">
        <v>148039.97524534899</v>
      </c>
      <c r="Q30">
        <v>219643.15273578779</v>
      </c>
      <c r="R30">
        <v>325921.77840289799</v>
      </c>
      <c r="S30">
        <v>346209.78383202176</v>
      </c>
      <c r="T30">
        <v>416547.63443835138</v>
      </c>
      <c r="U30">
        <v>497055.76767295646</v>
      </c>
      <c r="V30">
        <v>623200.87178119668</v>
      </c>
      <c r="W30">
        <v>605202.78676613118</v>
      </c>
      <c r="X30">
        <v>752957.64605610492</v>
      </c>
      <c r="Y30">
        <v>930960.3432192842</v>
      </c>
      <c r="Z30">
        <v>783669.1396411818</v>
      </c>
      <c r="AA30">
        <v>932765.86515853205</v>
      </c>
      <c r="AB30">
        <v>897318.89914205088</v>
      </c>
      <c r="AC30">
        <v>1007672</v>
      </c>
      <c r="AD30">
        <v>1002472</v>
      </c>
      <c r="AE30">
        <v>997272</v>
      </c>
      <c r="AF30">
        <v>992072</v>
      </c>
      <c r="AG30">
        <v>986872</v>
      </c>
      <c r="AH30">
        <v>981672</v>
      </c>
      <c r="AI30">
        <v>976472</v>
      </c>
      <c r="AJ30">
        <v>971272</v>
      </c>
      <c r="AK30">
        <v>966072</v>
      </c>
      <c r="AL30">
        <v>960872</v>
      </c>
      <c r="AM30">
        <v>955672</v>
      </c>
      <c r="AN30">
        <v>950472</v>
      </c>
    </row>
    <row r="31" spans="1:40" x14ac:dyDescent="0.25">
      <c r="A31" s="8" t="s">
        <v>27</v>
      </c>
      <c r="B31" s="11">
        <f ca="1">B29-B21</f>
        <v>1012872</v>
      </c>
      <c r="L31">
        <v>-123021.69514565868</v>
      </c>
      <c r="M31">
        <v>-52207.521633798257</v>
      </c>
      <c r="N31">
        <v>-2525.8346002448816</v>
      </c>
      <c r="O31">
        <v>73430.96885484003</v>
      </c>
      <c r="P31">
        <v>140233.77932407171</v>
      </c>
      <c r="Q31">
        <v>285305.04888463649</v>
      </c>
      <c r="R31">
        <v>341399.89819446323</v>
      </c>
      <c r="S31">
        <v>324577.21418644069</v>
      </c>
      <c r="T31">
        <v>402847.47928646079</v>
      </c>
      <c r="U31">
        <v>563525.30666114064</v>
      </c>
      <c r="V31">
        <v>576797.69886353682</v>
      </c>
      <c r="W31">
        <v>555647.09162999853</v>
      </c>
      <c r="X31">
        <v>644065.4028613409</v>
      </c>
      <c r="Y31">
        <v>687161.1299795541</v>
      </c>
      <c r="Z31">
        <v>825275.97440834064</v>
      </c>
      <c r="AA31">
        <v>974513.25779893366</v>
      </c>
      <c r="AB31">
        <v>941370.83846107242</v>
      </c>
      <c r="AC31">
        <v>1007672</v>
      </c>
      <c r="AD31">
        <v>1002472</v>
      </c>
      <c r="AE31">
        <v>997272</v>
      </c>
      <c r="AF31">
        <v>992072</v>
      </c>
      <c r="AG31">
        <v>986872</v>
      </c>
      <c r="AH31">
        <v>981672</v>
      </c>
      <c r="AI31">
        <v>976472</v>
      </c>
      <c r="AJ31">
        <v>971272</v>
      </c>
      <c r="AK31">
        <v>966072</v>
      </c>
      <c r="AL31">
        <v>960872</v>
      </c>
      <c r="AM31">
        <v>955672</v>
      </c>
      <c r="AN31">
        <v>950472</v>
      </c>
    </row>
    <row r="32" spans="1:40" x14ac:dyDescent="0.25">
      <c r="A32" s="8" t="s">
        <v>51</v>
      </c>
      <c r="B32" s="11">
        <f>B21*(1.05^25)</f>
        <v>1032594.4394185679</v>
      </c>
      <c r="L32">
        <v>-127463.02146875882</v>
      </c>
      <c r="M32">
        <v>-58357.869264843408</v>
      </c>
      <c r="N32">
        <v>28368.385186393047</v>
      </c>
      <c r="O32">
        <v>86480.167915252619</v>
      </c>
      <c r="P32">
        <v>157696.56488310965</v>
      </c>
      <c r="Q32">
        <v>252727.46224714746</v>
      </c>
      <c r="R32">
        <v>344516.6713468415</v>
      </c>
      <c r="S32">
        <v>319478.8279910899</v>
      </c>
      <c r="T32">
        <v>364014.70087633701</v>
      </c>
      <c r="U32">
        <v>547736.81599140435</v>
      </c>
      <c r="V32">
        <v>579349.11368471675</v>
      </c>
      <c r="W32">
        <v>677213.22585179168</v>
      </c>
      <c r="X32">
        <v>760260.05665658135</v>
      </c>
      <c r="Y32">
        <v>887702.25645985361</v>
      </c>
      <c r="Z32">
        <v>877762.60235623806</v>
      </c>
      <c r="AA32">
        <v>861802.00307552237</v>
      </c>
      <c r="AB32">
        <v>905489.41060153302</v>
      </c>
      <c r="AC32">
        <v>1007672</v>
      </c>
      <c r="AD32">
        <v>1002472</v>
      </c>
      <c r="AE32">
        <v>997272</v>
      </c>
      <c r="AF32">
        <v>992072</v>
      </c>
      <c r="AG32">
        <v>986872</v>
      </c>
      <c r="AH32">
        <v>981672</v>
      </c>
      <c r="AI32">
        <v>976472</v>
      </c>
      <c r="AJ32">
        <v>971272</v>
      </c>
      <c r="AK32">
        <v>966072</v>
      </c>
      <c r="AL32">
        <v>960872</v>
      </c>
      <c r="AM32">
        <v>955672</v>
      </c>
      <c r="AN32">
        <v>950472</v>
      </c>
    </row>
    <row r="33" spans="1:40" x14ac:dyDescent="0.25">
      <c r="A33" s="8" t="s">
        <v>50</v>
      </c>
      <c r="B33" s="11">
        <f>B21*(1.08^25)</f>
        <v>2088291.8446327662</v>
      </c>
      <c r="L33">
        <v>-135850.01662478666</v>
      </c>
      <c r="M33">
        <v>-59615.957935865968</v>
      </c>
      <c r="N33">
        <v>10412.968637944665</v>
      </c>
      <c r="O33">
        <v>118047.55681664567</v>
      </c>
      <c r="P33">
        <v>142821.18134499423</v>
      </c>
      <c r="Q33">
        <v>209911.05114378466</v>
      </c>
      <c r="R33">
        <v>267121.17001558701</v>
      </c>
      <c r="S33">
        <v>326830.66223475104</v>
      </c>
      <c r="T33">
        <v>419405.63520949066</v>
      </c>
      <c r="U33">
        <v>534972.35704590636</v>
      </c>
      <c r="V33">
        <v>574074.96446747589</v>
      </c>
      <c r="W33">
        <v>732756.5842121006</v>
      </c>
      <c r="X33">
        <v>707394.75323950173</v>
      </c>
      <c r="Y33">
        <v>725779.14196419762</v>
      </c>
      <c r="Z33">
        <v>937454.06012003636</v>
      </c>
      <c r="AA33">
        <v>1018072</v>
      </c>
      <c r="AB33">
        <v>1012872</v>
      </c>
      <c r="AC33">
        <v>1007672</v>
      </c>
      <c r="AD33">
        <v>1002472</v>
      </c>
      <c r="AE33">
        <v>997272</v>
      </c>
      <c r="AF33">
        <v>992072</v>
      </c>
      <c r="AG33">
        <v>986872</v>
      </c>
      <c r="AH33">
        <v>981672</v>
      </c>
      <c r="AI33">
        <v>976472</v>
      </c>
      <c r="AJ33">
        <v>971272</v>
      </c>
      <c r="AK33">
        <v>966072</v>
      </c>
      <c r="AL33">
        <v>960872</v>
      </c>
      <c r="AM33">
        <v>955672</v>
      </c>
      <c r="AN33">
        <v>950472</v>
      </c>
    </row>
    <row r="34" spans="1:40" x14ac:dyDescent="0.25">
      <c r="L34">
        <v>-134220.94688372291</v>
      </c>
      <c r="M34">
        <v>-81428.22540328186</v>
      </c>
      <c r="N34">
        <v>38475.980394313461</v>
      </c>
      <c r="O34">
        <v>48440.559475712711</v>
      </c>
      <c r="P34">
        <v>187330.69592366822</v>
      </c>
      <c r="Q34">
        <v>274032.79209160979</v>
      </c>
      <c r="R34">
        <v>357591.01642275904</v>
      </c>
      <c r="S34">
        <v>313783.69703981862</v>
      </c>
      <c r="T34">
        <v>441919.17307767435</v>
      </c>
      <c r="U34">
        <v>345914.29774090205</v>
      </c>
      <c r="V34">
        <v>612589.95297562936</v>
      </c>
      <c r="W34">
        <v>660864.80718296045</v>
      </c>
      <c r="X34">
        <v>730346.88878968079</v>
      </c>
      <c r="Y34">
        <v>758052.005490368</v>
      </c>
      <c r="Z34">
        <v>733015.10066976119</v>
      </c>
      <c r="AA34">
        <v>900972.3192034706</v>
      </c>
      <c r="AB34">
        <v>1012872</v>
      </c>
      <c r="AC34">
        <v>976102.46154509764</v>
      </c>
      <c r="AD34">
        <v>1002472</v>
      </c>
      <c r="AE34">
        <v>997272</v>
      </c>
      <c r="AF34">
        <v>992072</v>
      </c>
      <c r="AG34">
        <v>986872</v>
      </c>
      <c r="AH34">
        <v>981672</v>
      </c>
      <c r="AI34">
        <v>976472</v>
      </c>
      <c r="AJ34">
        <v>971272</v>
      </c>
      <c r="AK34">
        <v>966072</v>
      </c>
      <c r="AL34">
        <v>960872</v>
      </c>
      <c r="AM34">
        <v>955672</v>
      </c>
      <c r="AN34">
        <v>950472</v>
      </c>
    </row>
    <row r="35" spans="1:40" x14ac:dyDescent="0.25">
      <c r="A35" s="8" t="s">
        <v>89</v>
      </c>
      <c r="B35" cm="1">
        <f t="array" ref="B35">_xlfn.IFS(L1=MAX(L1:AN1),L3,M1=MAX(L1:AN1),M3,N1=MAX(L1:AN1),N3,O1=MAX(L1:AN1),O3,P1=MAX(L1:AN1),P3,Q1=MAX(L1:AN1),Q3,R1=MAX(L1:AN1),R3,S1=MAX(L1:AN1),S3,T1=MAX(L1:AN1),T3,U1=MAX(L1:AN1),U3,V1=MAX(L1:AN1),V3,W1=MAX(L1:AN1),W3,X1=MAX(L1:AN1),X3,Y1=MAX(L1:AN1),Y3,Z1=MAX(L1:AN1),Z3,AA1=MAX(L1:AN1),AA3,AB1=MAX(L1:AN1),AB3,AC1=MAX(L1:AN1),AC3,AD1=MAX(L1:AN1),AD3,AE1=MAX(L1:AN1),AE3,AF1=MAX(L1:AN1),AF3,AG1=MAX(L1:AN1),AG3,AH1=MAX(L1:AN1),AH3,AI1=MAX(L1:AN1),AI3,AJ1=MAX(L1:AN1),AJ3,AK1=MAX(L1:AN1),AK3,AL1=MAX(L1:AN1),AL3,AM1=MAX(L1:AN1),AM3,AN1=MAX(L1:AN1),AN3)</f>
        <v>8</v>
      </c>
      <c r="L35">
        <v>-121887.3877994623</v>
      </c>
      <c r="M35">
        <v>-54562.872997116297</v>
      </c>
      <c r="N35">
        <v>5649.4647087221965</v>
      </c>
      <c r="O35">
        <v>82470.253163072281</v>
      </c>
      <c r="P35">
        <v>126219.72575970378</v>
      </c>
      <c r="Q35">
        <v>253254.59549575928</v>
      </c>
      <c r="R35">
        <v>244899.57094477525</v>
      </c>
      <c r="S35">
        <v>365004.38867039559</v>
      </c>
      <c r="T35">
        <v>453040.65391767863</v>
      </c>
      <c r="U35">
        <v>451384.88477854291</v>
      </c>
      <c r="V35">
        <v>577669.81829719013</v>
      </c>
      <c r="W35">
        <v>610517.92875039543</v>
      </c>
      <c r="X35">
        <v>767902.06137603987</v>
      </c>
      <c r="Y35">
        <v>711986.79429717362</v>
      </c>
      <c r="Z35">
        <v>944961.8759116265</v>
      </c>
      <c r="AA35">
        <v>893546.99806356942</v>
      </c>
      <c r="AB35">
        <v>990527.46158921369</v>
      </c>
      <c r="AC35">
        <v>1007672</v>
      </c>
      <c r="AD35">
        <v>1002472</v>
      </c>
      <c r="AE35">
        <v>997272</v>
      </c>
      <c r="AF35">
        <v>992072</v>
      </c>
      <c r="AG35">
        <v>986872</v>
      </c>
      <c r="AH35">
        <v>981672</v>
      </c>
      <c r="AI35">
        <v>976472</v>
      </c>
      <c r="AJ35">
        <v>971272</v>
      </c>
      <c r="AK35">
        <v>966072</v>
      </c>
      <c r="AL35">
        <v>960872</v>
      </c>
      <c r="AM35">
        <v>955672</v>
      </c>
      <c r="AN35">
        <v>950472</v>
      </c>
    </row>
    <row r="36" spans="1:40" x14ac:dyDescent="0.25">
      <c r="A36" s="8" t="s">
        <v>47</v>
      </c>
      <c r="B36" s="11">
        <f>MAX(L1:AN1)</f>
        <v>1023272</v>
      </c>
      <c r="L36">
        <v>-127549.17769669183</v>
      </c>
      <c r="M36">
        <v>-75273.105597063201</v>
      </c>
      <c r="N36">
        <v>-4179.0767524053808</v>
      </c>
      <c r="O36">
        <v>47195.542963495478</v>
      </c>
      <c r="P36">
        <v>125765.00711707387</v>
      </c>
      <c r="Q36">
        <v>232916.42168475036</v>
      </c>
      <c r="R36">
        <v>284349.08822659892</v>
      </c>
      <c r="S36">
        <v>296098.97742407478</v>
      </c>
      <c r="T36">
        <v>397878.1814332814</v>
      </c>
      <c r="U36">
        <v>493006.35305818915</v>
      </c>
      <c r="V36">
        <v>602281.4793406059</v>
      </c>
      <c r="W36">
        <v>691411.29283740348</v>
      </c>
      <c r="X36">
        <v>870317.62649178947</v>
      </c>
      <c r="Y36">
        <v>726506.82756993023</v>
      </c>
      <c r="Z36">
        <v>691886.72154495644</v>
      </c>
      <c r="AA36">
        <v>893376.88303616946</v>
      </c>
      <c r="AB36">
        <v>1012872</v>
      </c>
      <c r="AC36">
        <v>1007672</v>
      </c>
      <c r="AD36">
        <v>1002472</v>
      </c>
      <c r="AE36">
        <v>997272</v>
      </c>
      <c r="AF36">
        <v>992072</v>
      </c>
      <c r="AG36">
        <v>986872</v>
      </c>
      <c r="AH36">
        <v>981672</v>
      </c>
      <c r="AI36">
        <v>976472</v>
      </c>
      <c r="AJ36">
        <v>971272</v>
      </c>
      <c r="AK36">
        <v>966072</v>
      </c>
      <c r="AL36">
        <v>960872</v>
      </c>
      <c r="AM36">
        <v>955672</v>
      </c>
      <c r="AN36">
        <v>950472</v>
      </c>
    </row>
    <row r="37" spans="1:40" x14ac:dyDescent="0.25">
      <c r="A37" s="8" t="s">
        <v>88</v>
      </c>
      <c r="B37" cm="1">
        <f t="array" ref="B37">_xlfn.IFS(L2=MAX(L2:AN2),L3,M2=MAX(L2:AN2),M3,N2=MAX(L2:AN2),N3,O2=MAX(L2:AN2),O3,P2=MAX(L2:AN2),P3,Q2=MAX(L2:AN2),Q3,R2=MAX(L2:AN2),R3,S2=MAX(L2:AN2),S3,T2=MAX(L2:AN2),T3,U2=MAX(L2:AN2),U3,V2=MAX(L2:AN2),V3,W2=MAX(L2:AN2),W3,X2=MAX(L2:AN2),X3,Y2=MAX(L2:AN2),Y3,Z2=MAX(L2:AN2),Z3,AA2=MAX(L2:AN2),AA3,AB2=MAX(L2:AN2),AB3,AC2=MAX(L2:AN2),AC3,AD2=MAX(L2:AN2),AD3,AE2=MAX(L2:AN2),AE3,AF2=MAX(L2:AN2),AF3,AG2=MAX(L2:AN2),AG3,AH2=MAX(L2:AN2),AH3,AI2=MAX(L2:AN2),AI3,AJ2=MAX(L2:AN2),AJ3,AK2=MAX(L2:AN2),AK3,AL2=MAX(L2:AN2),AL3,AM2=MAX(L2:AN2),AM3,AN2=MAX(L2:AN2),AN3)</f>
        <v>10</v>
      </c>
      <c r="L37">
        <v>-119607.80168616096</v>
      </c>
      <c r="M37">
        <v>-38286.024370052153</v>
      </c>
      <c r="N37">
        <v>595.85041336133145</v>
      </c>
      <c r="O37">
        <v>123813.8008819744</v>
      </c>
      <c r="P37">
        <v>174213.65089212335</v>
      </c>
      <c r="Q37">
        <v>249571.21677832212</v>
      </c>
      <c r="R37">
        <v>317210.3861810884</v>
      </c>
      <c r="S37">
        <v>393226.67328765802</v>
      </c>
      <c r="T37">
        <v>372105.36684705853</v>
      </c>
      <c r="U37">
        <v>507942.00392919732</v>
      </c>
      <c r="V37">
        <v>595804.99830637686</v>
      </c>
      <c r="W37">
        <v>700079.7815402156</v>
      </c>
      <c r="X37">
        <v>695846.19459958957</v>
      </c>
      <c r="Y37">
        <v>802044.3137730367</v>
      </c>
      <c r="Z37">
        <v>908115.04092239332</v>
      </c>
      <c r="AA37">
        <v>962907.76855551242</v>
      </c>
      <c r="AB37">
        <v>1012872</v>
      </c>
      <c r="AC37">
        <v>1007672</v>
      </c>
      <c r="AD37">
        <v>1002472</v>
      </c>
      <c r="AE37">
        <v>997272</v>
      </c>
      <c r="AF37">
        <v>992072</v>
      </c>
      <c r="AG37">
        <v>986872</v>
      </c>
      <c r="AH37">
        <v>981672</v>
      </c>
      <c r="AI37">
        <v>976472</v>
      </c>
      <c r="AJ37">
        <v>971272</v>
      </c>
      <c r="AK37">
        <v>966072</v>
      </c>
      <c r="AL37">
        <v>960872</v>
      </c>
      <c r="AM37">
        <v>955672</v>
      </c>
      <c r="AN37">
        <v>950472</v>
      </c>
    </row>
    <row r="38" spans="1:40" x14ac:dyDescent="0.25">
      <c r="A38" s="16" t="s">
        <v>52</v>
      </c>
      <c r="B38" s="15">
        <f>MAX(L2:AN2)</f>
        <v>1002472</v>
      </c>
      <c r="L38">
        <v>-151505.4502181923</v>
      </c>
      <c r="M38">
        <v>-40437.626873099711</v>
      </c>
      <c r="N38">
        <v>69383.620071926503</v>
      </c>
      <c r="O38">
        <v>101210.75705564173</v>
      </c>
      <c r="P38">
        <v>159629.14787647268</v>
      </c>
      <c r="Q38">
        <v>206408.60337223171</v>
      </c>
      <c r="R38">
        <v>319133.58082331589</v>
      </c>
      <c r="S38">
        <v>336633.40483370982</v>
      </c>
      <c r="T38">
        <v>427669.70464594837</v>
      </c>
      <c r="U38">
        <v>558481.23106816993</v>
      </c>
      <c r="V38">
        <v>631949.29535314883</v>
      </c>
      <c r="W38">
        <v>638693.949303929</v>
      </c>
      <c r="X38">
        <v>698802.62029919284</v>
      </c>
      <c r="Y38">
        <v>839895.74921807856</v>
      </c>
      <c r="Z38">
        <v>807021.90353202424</v>
      </c>
      <c r="AA38">
        <v>852676.47845783085</v>
      </c>
      <c r="AB38">
        <v>988755.68447711365</v>
      </c>
      <c r="AC38">
        <v>1007672</v>
      </c>
      <c r="AD38">
        <v>1002472</v>
      </c>
      <c r="AE38">
        <v>997272</v>
      </c>
      <c r="AF38">
        <v>992072</v>
      </c>
      <c r="AG38">
        <v>986872</v>
      </c>
      <c r="AH38">
        <v>981672</v>
      </c>
      <c r="AI38">
        <v>976472</v>
      </c>
      <c r="AJ38">
        <v>971272</v>
      </c>
      <c r="AK38">
        <v>966072</v>
      </c>
      <c r="AL38">
        <v>960872</v>
      </c>
      <c r="AM38">
        <v>955672</v>
      </c>
      <c r="AN38">
        <v>950472</v>
      </c>
    </row>
    <row r="39" spans="1:40" x14ac:dyDescent="0.25">
      <c r="A39" s="8" t="s">
        <v>76</v>
      </c>
      <c r="B39" s="11">
        <f>'Výpočet investice Simulace 2'!B5</f>
        <v>752484.53080392163</v>
      </c>
      <c r="L39">
        <v>-126279.98052652529</v>
      </c>
      <c r="M39">
        <v>-62994.176669921959</v>
      </c>
      <c r="N39">
        <v>-5274.9585416924674</v>
      </c>
      <c r="O39">
        <v>95959.628939956077</v>
      </c>
      <c r="P39">
        <v>248809.64519609616</v>
      </c>
      <c r="Q39">
        <v>179395.56499608501</v>
      </c>
      <c r="R39">
        <v>359272.80200214055</v>
      </c>
      <c r="S39">
        <v>369200.54296890879</v>
      </c>
      <c r="T39">
        <v>454349.565370981</v>
      </c>
      <c r="U39">
        <v>476374.00225271634</v>
      </c>
      <c r="V39">
        <v>558907.00153683266</v>
      </c>
      <c r="W39">
        <v>634807.59513987578</v>
      </c>
      <c r="X39">
        <v>682916.27475682087</v>
      </c>
      <c r="Y39">
        <v>805262.92274755263</v>
      </c>
      <c r="Z39">
        <v>1000535.1811949431</v>
      </c>
      <c r="AA39">
        <v>993810.84564513317</v>
      </c>
      <c r="AB39">
        <v>1012872</v>
      </c>
      <c r="AC39">
        <v>1007672</v>
      </c>
      <c r="AD39">
        <v>1002472</v>
      </c>
      <c r="AE39">
        <v>997272</v>
      </c>
      <c r="AF39">
        <v>992072</v>
      </c>
      <c r="AG39">
        <v>986872</v>
      </c>
      <c r="AH39">
        <v>981672</v>
      </c>
      <c r="AI39">
        <v>976472</v>
      </c>
      <c r="AJ39">
        <v>971272</v>
      </c>
      <c r="AK39">
        <v>966072</v>
      </c>
      <c r="AL39">
        <v>960872</v>
      </c>
      <c r="AM39">
        <v>955672</v>
      </c>
      <c r="AN39">
        <v>950472</v>
      </c>
    </row>
    <row r="40" spans="1:40" x14ac:dyDescent="0.25">
      <c r="A40" s="8" t="s">
        <v>50</v>
      </c>
      <c r="B40" s="11">
        <f>'Výpočet investice Simulace 2'!B7</f>
        <v>1844187.9866734473</v>
      </c>
      <c r="L40">
        <v>-136029.83175745234</v>
      </c>
      <c r="M40">
        <v>-81481.970834445907</v>
      </c>
      <c r="N40">
        <v>24498.512696517166</v>
      </c>
      <c r="O40">
        <v>80189.462063237093</v>
      </c>
      <c r="P40">
        <v>106925.4455186784</v>
      </c>
      <c r="Q40">
        <v>184376.07042409026</v>
      </c>
      <c r="R40">
        <v>290444.81538359972</v>
      </c>
      <c r="S40">
        <v>372084.41306453687</v>
      </c>
      <c r="T40">
        <v>415582.13481671666</v>
      </c>
      <c r="U40">
        <v>643225.91788435448</v>
      </c>
      <c r="V40">
        <v>493856.05386563158</v>
      </c>
      <c r="W40">
        <v>673914.26548915752</v>
      </c>
      <c r="X40">
        <v>678007.01667854981</v>
      </c>
      <c r="Y40">
        <v>729443.46165364177</v>
      </c>
      <c r="Z40">
        <v>915790.51724405005</v>
      </c>
      <c r="AA40">
        <v>840113.77248641104</v>
      </c>
      <c r="AB40">
        <v>954737.52902437001</v>
      </c>
      <c r="AC40">
        <v>1007672</v>
      </c>
      <c r="AD40">
        <v>1002472</v>
      </c>
      <c r="AE40">
        <v>997272</v>
      </c>
      <c r="AF40">
        <v>992072</v>
      </c>
      <c r="AG40">
        <v>986872</v>
      </c>
      <c r="AH40">
        <v>981672</v>
      </c>
      <c r="AI40">
        <v>976472</v>
      </c>
      <c r="AJ40">
        <v>971272</v>
      </c>
      <c r="AK40">
        <v>966072</v>
      </c>
      <c r="AL40">
        <v>960872</v>
      </c>
      <c r="AM40">
        <v>955672</v>
      </c>
      <c r="AN40">
        <v>950472</v>
      </c>
    </row>
    <row r="41" spans="1:40" x14ac:dyDescent="0.25">
      <c r="L41">
        <v>-116138.75097856973</v>
      </c>
      <c r="M41">
        <v>-70356.178801565897</v>
      </c>
      <c r="N41">
        <v>-17304.538827365963</v>
      </c>
      <c r="O41">
        <v>91927.919493237161</v>
      </c>
      <c r="P41">
        <v>159078.42943454464</v>
      </c>
      <c r="Q41">
        <v>198245.36164550111</v>
      </c>
      <c r="R41">
        <v>247872.40380454564</v>
      </c>
      <c r="S41">
        <v>326392.61231308442</v>
      </c>
      <c r="T41">
        <v>490196.38236104976</v>
      </c>
      <c r="U41">
        <v>569142.64179480704</v>
      </c>
      <c r="V41">
        <v>517739.97165412933</v>
      </c>
      <c r="W41">
        <v>572532.07402215805</v>
      </c>
      <c r="X41">
        <v>825980.15672841831</v>
      </c>
      <c r="Y41">
        <v>937082.63532446977</v>
      </c>
      <c r="Z41">
        <v>877536.62464998895</v>
      </c>
      <c r="AA41">
        <v>922493.26025641034</v>
      </c>
      <c r="AB41">
        <v>690543.73819916777</v>
      </c>
      <c r="AC41">
        <v>1007672</v>
      </c>
      <c r="AD41">
        <v>1002472</v>
      </c>
      <c r="AE41">
        <v>997272</v>
      </c>
      <c r="AF41">
        <v>992072</v>
      </c>
      <c r="AG41">
        <v>986872</v>
      </c>
      <c r="AH41">
        <v>981672</v>
      </c>
      <c r="AI41">
        <v>976472</v>
      </c>
      <c r="AJ41">
        <v>971272</v>
      </c>
      <c r="AK41">
        <v>966072</v>
      </c>
      <c r="AL41">
        <v>960872</v>
      </c>
      <c r="AM41">
        <v>955672</v>
      </c>
      <c r="AN41">
        <v>950472</v>
      </c>
    </row>
    <row r="42" spans="1:40" x14ac:dyDescent="0.25">
      <c r="L42">
        <v>-127529.471247582</v>
      </c>
      <c r="M42">
        <v>-56268.895094973966</v>
      </c>
      <c r="N42">
        <v>20863.355500818929</v>
      </c>
      <c r="O42">
        <v>100611.24058775988</v>
      </c>
      <c r="P42">
        <v>178406.31665536261</v>
      </c>
      <c r="Q42">
        <v>252483.14614956919</v>
      </c>
      <c r="R42">
        <v>255653.2885933622</v>
      </c>
      <c r="S42">
        <v>396996.15665243892</v>
      </c>
      <c r="T42">
        <v>429243.57132399047</v>
      </c>
      <c r="U42">
        <v>507058.66759089788</v>
      </c>
      <c r="V42">
        <v>576252.53450783715</v>
      </c>
      <c r="W42">
        <v>617005.67911054473</v>
      </c>
      <c r="X42">
        <v>714199.3499494663</v>
      </c>
      <c r="Y42">
        <v>900337.89805390709</v>
      </c>
      <c r="Z42">
        <v>895514.27455721004</v>
      </c>
      <c r="AA42">
        <v>929299.11094650859</v>
      </c>
      <c r="AB42">
        <v>884789.83964351215</v>
      </c>
      <c r="AC42">
        <v>1007672</v>
      </c>
      <c r="AD42">
        <v>1002472</v>
      </c>
      <c r="AE42">
        <v>997272</v>
      </c>
      <c r="AF42">
        <v>992072</v>
      </c>
      <c r="AG42">
        <v>986872</v>
      </c>
      <c r="AH42">
        <v>981672</v>
      </c>
      <c r="AI42">
        <v>976472</v>
      </c>
      <c r="AJ42">
        <v>971272</v>
      </c>
      <c r="AK42">
        <v>966072</v>
      </c>
      <c r="AL42">
        <v>960872</v>
      </c>
      <c r="AM42">
        <v>955672</v>
      </c>
      <c r="AN42">
        <v>950472</v>
      </c>
    </row>
    <row r="43" spans="1:40" x14ac:dyDescent="0.25">
      <c r="L43">
        <v>-123795.38573585218</v>
      </c>
      <c r="M43">
        <v>-90065.626715535065</v>
      </c>
      <c r="N43">
        <v>15409.593761431053</v>
      </c>
      <c r="O43">
        <v>134894.06848602241</v>
      </c>
      <c r="P43">
        <v>140453.89697668457</v>
      </c>
      <c r="Q43">
        <v>278972.28725962201</v>
      </c>
      <c r="R43">
        <v>318038.32661026379</v>
      </c>
      <c r="S43">
        <v>316486.4701798599</v>
      </c>
      <c r="T43">
        <v>450603.92610072717</v>
      </c>
      <c r="U43">
        <v>573852.27255833289</v>
      </c>
      <c r="V43">
        <v>636965.8326872238</v>
      </c>
      <c r="W43">
        <v>703923.83484600717</v>
      </c>
      <c r="X43">
        <v>819567.53604417713</v>
      </c>
      <c r="Y43">
        <v>737381.60851018771</v>
      </c>
      <c r="Z43">
        <v>815193.16095939674</v>
      </c>
      <c r="AA43">
        <v>963290.45544873388</v>
      </c>
      <c r="AB43">
        <v>918991.33697598614</v>
      </c>
      <c r="AC43">
        <v>872198.93611129117</v>
      </c>
      <c r="AD43">
        <v>1002472</v>
      </c>
      <c r="AE43">
        <v>997272</v>
      </c>
      <c r="AF43">
        <v>992072</v>
      </c>
      <c r="AG43">
        <v>986872</v>
      </c>
      <c r="AH43">
        <v>981672</v>
      </c>
      <c r="AI43">
        <v>976472</v>
      </c>
      <c r="AJ43">
        <v>971272</v>
      </c>
      <c r="AK43">
        <v>966072</v>
      </c>
      <c r="AL43">
        <v>960872</v>
      </c>
      <c r="AM43">
        <v>955672</v>
      </c>
      <c r="AN43">
        <v>950472</v>
      </c>
    </row>
    <row r="44" spans="1:40" x14ac:dyDescent="0.25">
      <c r="L44">
        <v>-128403.01489318348</v>
      </c>
      <c r="M44">
        <v>-29913.435611148831</v>
      </c>
      <c r="N44">
        <v>10655.225105858175</v>
      </c>
      <c r="O44">
        <v>96081.718921025167</v>
      </c>
      <c r="P44">
        <v>177228.83367510897</v>
      </c>
      <c r="Q44">
        <v>196632.84031964559</v>
      </c>
      <c r="R44">
        <v>260385.70857545594</v>
      </c>
      <c r="S44">
        <v>384287.81171311939</v>
      </c>
      <c r="T44">
        <v>429126.66187988641</v>
      </c>
      <c r="U44">
        <v>382428.73799368984</v>
      </c>
      <c r="V44">
        <v>561692.11943209148</v>
      </c>
      <c r="W44">
        <v>575126.38882599294</v>
      </c>
      <c r="X44">
        <v>763036.33277433622</v>
      </c>
      <c r="Y44">
        <v>812462.07267624256</v>
      </c>
      <c r="Z44">
        <v>958244.0885233311</v>
      </c>
      <c r="AA44">
        <v>926224.85532703972</v>
      </c>
      <c r="AB44">
        <v>1012872</v>
      </c>
      <c r="AC44">
        <v>1007672</v>
      </c>
      <c r="AD44">
        <v>1002472</v>
      </c>
      <c r="AE44">
        <v>997272</v>
      </c>
      <c r="AF44">
        <v>992072</v>
      </c>
      <c r="AG44">
        <v>986872</v>
      </c>
      <c r="AH44">
        <v>981672</v>
      </c>
      <c r="AI44">
        <v>976472</v>
      </c>
      <c r="AJ44">
        <v>971272</v>
      </c>
      <c r="AK44">
        <v>966072</v>
      </c>
      <c r="AL44">
        <v>960872</v>
      </c>
      <c r="AM44">
        <v>955672</v>
      </c>
      <c r="AN44">
        <v>950472</v>
      </c>
    </row>
    <row r="45" spans="1:40" x14ac:dyDescent="0.25">
      <c r="L45">
        <v>-118745.73338719364</v>
      </c>
      <c r="M45">
        <v>-79382.81738010142</v>
      </c>
      <c r="N45">
        <v>-5532.4147326326929</v>
      </c>
      <c r="O45">
        <v>88781.045319378725</v>
      </c>
      <c r="P45">
        <v>186578.32377785677</v>
      </c>
      <c r="Q45">
        <v>232224.11911018542</v>
      </c>
      <c r="R45">
        <v>309777.38088050124</v>
      </c>
      <c r="S45">
        <v>357486.42547074449</v>
      </c>
      <c r="T45">
        <v>461734.38940009172</v>
      </c>
      <c r="U45">
        <v>504506.16963843547</v>
      </c>
      <c r="V45">
        <v>641626.65059383004</v>
      </c>
      <c r="W45">
        <v>694038.14324267046</v>
      </c>
      <c r="X45">
        <v>781374.81692786468</v>
      </c>
      <c r="Y45">
        <v>710525.66611508036</v>
      </c>
      <c r="Z45">
        <v>811068.60858080909</v>
      </c>
      <c r="AA45">
        <v>790893.08863024088</v>
      </c>
      <c r="AB45">
        <v>967416.93970060977</v>
      </c>
      <c r="AC45">
        <v>1007672</v>
      </c>
      <c r="AD45">
        <v>1002472</v>
      </c>
      <c r="AE45">
        <v>997272</v>
      </c>
      <c r="AF45">
        <v>992072</v>
      </c>
      <c r="AG45">
        <v>986872</v>
      </c>
      <c r="AH45">
        <v>981672</v>
      </c>
      <c r="AI45">
        <v>976472</v>
      </c>
      <c r="AJ45">
        <v>971272</v>
      </c>
      <c r="AK45">
        <v>966072</v>
      </c>
      <c r="AL45">
        <v>960872</v>
      </c>
      <c r="AM45">
        <v>955672</v>
      </c>
      <c r="AN45">
        <v>950472</v>
      </c>
    </row>
    <row r="46" spans="1:40" x14ac:dyDescent="0.25">
      <c r="L46">
        <v>-142950.89773193188</v>
      </c>
      <c r="M46">
        <v>-52631.957484963583</v>
      </c>
      <c r="N46">
        <v>-9410.0234236435499</v>
      </c>
      <c r="O46">
        <v>113827.86251041677</v>
      </c>
      <c r="P46">
        <v>205760.63633866876</v>
      </c>
      <c r="Q46">
        <v>225076.73405308509</v>
      </c>
      <c r="R46">
        <v>219812.18136062077</v>
      </c>
      <c r="S46">
        <v>320490.02307471575</v>
      </c>
      <c r="T46">
        <v>367332.55416790512</v>
      </c>
      <c r="U46">
        <v>516893.40312453569</v>
      </c>
      <c r="V46">
        <v>610433.86446672585</v>
      </c>
      <c r="W46">
        <v>697797.74937386066</v>
      </c>
      <c r="X46">
        <v>654307.61834979348</v>
      </c>
      <c r="Y46">
        <v>698591.22310452233</v>
      </c>
      <c r="Z46">
        <v>873348.17588924826</v>
      </c>
      <c r="AA46">
        <v>1011476.8430504363</v>
      </c>
      <c r="AB46">
        <v>1012872</v>
      </c>
      <c r="AC46">
        <v>977269.98344764067</v>
      </c>
      <c r="AD46">
        <v>1002472</v>
      </c>
      <c r="AE46">
        <v>997272</v>
      </c>
      <c r="AF46">
        <v>992072</v>
      </c>
      <c r="AG46">
        <v>986872</v>
      </c>
      <c r="AH46">
        <v>981672</v>
      </c>
      <c r="AI46">
        <v>976472</v>
      </c>
      <c r="AJ46">
        <v>971272</v>
      </c>
      <c r="AK46">
        <v>966072</v>
      </c>
      <c r="AL46">
        <v>960872</v>
      </c>
      <c r="AM46">
        <v>955672</v>
      </c>
      <c r="AN46">
        <v>950472</v>
      </c>
    </row>
    <row r="47" spans="1:40" x14ac:dyDescent="0.25">
      <c r="L47">
        <v>-134592.85810945905</v>
      </c>
      <c r="M47">
        <v>-79713.890840718988</v>
      </c>
      <c r="N47">
        <v>11307.900712730596</v>
      </c>
      <c r="O47">
        <v>89038.415552471648</v>
      </c>
      <c r="P47">
        <v>165478.98396149895</v>
      </c>
      <c r="Q47">
        <v>270187.9823553547</v>
      </c>
      <c r="R47">
        <v>310480.18816077767</v>
      </c>
      <c r="S47">
        <v>337278.85377086152</v>
      </c>
      <c r="T47">
        <v>478380.36533584958</v>
      </c>
      <c r="U47">
        <v>477632.67237478844</v>
      </c>
      <c r="V47">
        <v>676742.4794054958</v>
      </c>
      <c r="W47">
        <v>703618.85020781832</v>
      </c>
      <c r="X47">
        <v>737001.16666733474</v>
      </c>
      <c r="Y47">
        <v>903252.68565866048</v>
      </c>
      <c r="Z47">
        <v>959834.03918208694</v>
      </c>
      <c r="AA47">
        <v>1005715.4522105234</v>
      </c>
      <c r="AB47">
        <v>901554.05955614452</v>
      </c>
      <c r="AC47">
        <v>991374.82455220702</v>
      </c>
      <c r="AD47">
        <v>1002472</v>
      </c>
      <c r="AE47">
        <v>997272</v>
      </c>
      <c r="AF47">
        <v>992072</v>
      </c>
      <c r="AG47">
        <v>986872</v>
      </c>
      <c r="AH47">
        <v>981672</v>
      </c>
      <c r="AI47">
        <v>976472</v>
      </c>
      <c r="AJ47">
        <v>971272</v>
      </c>
      <c r="AK47">
        <v>966072</v>
      </c>
      <c r="AL47">
        <v>960872</v>
      </c>
      <c r="AM47">
        <v>955672</v>
      </c>
      <c r="AN47">
        <v>950472</v>
      </c>
    </row>
    <row r="48" spans="1:40" x14ac:dyDescent="0.25">
      <c r="L48">
        <v>-124928.56043718592</v>
      </c>
      <c r="M48">
        <v>-44022.474137250567</v>
      </c>
      <c r="N48">
        <v>24647.200142366812</v>
      </c>
      <c r="O48">
        <v>56129.612602242851</v>
      </c>
      <c r="P48">
        <v>136206.19084488053</v>
      </c>
      <c r="Q48">
        <v>195459.09551052575</v>
      </c>
      <c r="R48">
        <v>322743.93204242771</v>
      </c>
      <c r="S48">
        <v>324397.14869809849</v>
      </c>
      <c r="T48">
        <v>439056.08152001677</v>
      </c>
      <c r="U48">
        <v>481194.7213458328</v>
      </c>
      <c r="V48">
        <v>523098.21306264808</v>
      </c>
      <c r="W48">
        <v>626677.80336183019</v>
      </c>
      <c r="X48">
        <v>757607.99124844652</v>
      </c>
      <c r="Y48">
        <v>739170.40042976337</v>
      </c>
      <c r="Z48">
        <v>982757.64552342915</v>
      </c>
      <c r="AA48">
        <v>975975.2849491972</v>
      </c>
      <c r="AB48">
        <v>1012872</v>
      </c>
      <c r="AC48">
        <v>1007672</v>
      </c>
      <c r="AD48">
        <v>1002472</v>
      </c>
      <c r="AE48">
        <v>997272</v>
      </c>
      <c r="AF48">
        <v>992072</v>
      </c>
      <c r="AG48">
        <v>986872</v>
      </c>
      <c r="AH48">
        <v>981672</v>
      </c>
      <c r="AI48">
        <v>976472</v>
      </c>
      <c r="AJ48">
        <v>971272</v>
      </c>
      <c r="AK48">
        <v>966072</v>
      </c>
      <c r="AL48">
        <v>960872</v>
      </c>
      <c r="AM48">
        <v>955672</v>
      </c>
      <c r="AN48">
        <v>950472</v>
      </c>
    </row>
    <row r="49" spans="12:40" x14ac:dyDescent="0.25">
      <c r="L49">
        <v>-148575.49228528282</v>
      </c>
      <c r="M49">
        <v>-37789.879247311037</v>
      </c>
      <c r="N49">
        <v>10848.479011569638</v>
      </c>
      <c r="O49">
        <v>81411.864660424413</v>
      </c>
      <c r="P49">
        <v>139316.85946682433</v>
      </c>
      <c r="Q49">
        <v>299588.05165262113</v>
      </c>
      <c r="R49">
        <v>287886.81630959501</v>
      </c>
      <c r="S49">
        <v>383140.37519615702</v>
      </c>
      <c r="T49">
        <v>494483.13228852535</v>
      </c>
      <c r="U49">
        <v>581430.56720994832</v>
      </c>
      <c r="V49">
        <v>603141.27299808839</v>
      </c>
      <c r="W49">
        <v>623361.43194723292</v>
      </c>
      <c r="X49">
        <v>819969.89057060727</v>
      </c>
      <c r="Y49">
        <v>708372.76436213986</v>
      </c>
      <c r="Z49">
        <v>882900.5725666408</v>
      </c>
      <c r="AA49">
        <v>903730.14282707288</v>
      </c>
      <c r="AB49">
        <v>1012872</v>
      </c>
      <c r="AC49">
        <v>1007672</v>
      </c>
      <c r="AD49">
        <v>1002472</v>
      </c>
      <c r="AE49">
        <v>997272</v>
      </c>
      <c r="AF49">
        <v>992072</v>
      </c>
      <c r="AG49">
        <v>986872</v>
      </c>
      <c r="AH49">
        <v>981672</v>
      </c>
      <c r="AI49">
        <v>976472</v>
      </c>
      <c r="AJ49">
        <v>971272</v>
      </c>
      <c r="AK49">
        <v>966072</v>
      </c>
      <c r="AL49">
        <v>960872</v>
      </c>
      <c r="AM49">
        <v>955672</v>
      </c>
      <c r="AN49">
        <v>950472</v>
      </c>
    </row>
    <row r="50" spans="12:40" x14ac:dyDescent="0.25">
      <c r="L50">
        <v>-130598.82076622359</v>
      </c>
      <c r="M50">
        <v>-49137.775103637017</v>
      </c>
      <c r="N50">
        <v>33915.923222224228</v>
      </c>
      <c r="O50">
        <v>40913.943494510488</v>
      </c>
      <c r="P50">
        <v>141748.80777218414</v>
      </c>
      <c r="Q50">
        <v>216832.87350996712</v>
      </c>
      <c r="R50">
        <v>253290.49878810602</v>
      </c>
      <c r="S50">
        <v>381397.320164192</v>
      </c>
      <c r="T50">
        <v>478827.58448626124</v>
      </c>
      <c r="U50">
        <v>489637.38639431645</v>
      </c>
      <c r="V50">
        <v>633909.20695101796</v>
      </c>
      <c r="W50">
        <v>589879.54859823943</v>
      </c>
      <c r="X50">
        <v>727199.71647635754</v>
      </c>
      <c r="Y50">
        <v>770263.56136894901</v>
      </c>
      <c r="Z50">
        <v>884439.49063571193</v>
      </c>
      <c r="AA50">
        <v>851420.92866481235</v>
      </c>
      <c r="AB50">
        <v>995300.47181943012</v>
      </c>
      <c r="AC50">
        <v>1007672</v>
      </c>
      <c r="AD50">
        <v>1002472</v>
      </c>
      <c r="AE50">
        <v>997272</v>
      </c>
      <c r="AF50">
        <v>992072</v>
      </c>
      <c r="AG50">
        <v>986872</v>
      </c>
      <c r="AH50">
        <v>981672</v>
      </c>
      <c r="AI50">
        <v>976472</v>
      </c>
      <c r="AJ50">
        <v>971272</v>
      </c>
      <c r="AK50">
        <v>966072</v>
      </c>
      <c r="AL50">
        <v>960872</v>
      </c>
      <c r="AM50">
        <v>955672</v>
      </c>
      <c r="AN50">
        <v>950472</v>
      </c>
    </row>
    <row r="51" spans="12:40" x14ac:dyDescent="0.25">
      <c r="L51">
        <v>-119976.4373581321</v>
      </c>
      <c r="M51">
        <v>-64844.976767571643</v>
      </c>
      <c r="N51">
        <v>41692.281497803051</v>
      </c>
      <c r="O51">
        <v>111007.04376797064</v>
      </c>
      <c r="P51">
        <v>163649.45090280403</v>
      </c>
      <c r="Q51">
        <v>188383.06092309696</v>
      </c>
      <c r="R51">
        <v>285609.09501030785</v>
      </c>
      <c r="S51">
        <v>324637.51373551949</v>
      </c>
      <c r="T51">
        <v>488483.42814326973</v>
      </c>
      <c r="U51">
        <v>501481.81908993621</v>
      </c>
      <c r="V51">
        <v>711875.57454850525</v>
      </c>
      <c r="W51">
        <v>604445.86511722975</v>
      </c>
      <c r="X51">
        <v>730831.78838863561</v>
      </c>
      <c r="Y51">
        <v>754839.92982220987</v>
      </c>
      <c r="Z51">
        <v>1023272</v>
      </c>
      <c r="AA51">
        <v>936472.7428762319</v>
      </c>
      <c r="AB51">
        <v>1012872</v>
      </c>
      <c r="AC51">
        <v>1007672</v>
      </c>
      <c r="AD51">
        <v>1002472</v>
      </c>
      <c r="AE51">
        <v>997272</v>
      </c>
      <c r="AF51">
        <v>992072</v>
      </c>
      <c r="AG51">
        <v>986872</v>
      </c>
      <c r="AH51">
        <v>981672</v>
      </c>
      <c r="AI51">
        <v>976472</v>
      </c>
      <c r="AJ51">
        <v>971272</v>
      </c>
      <c r="AK51">
        <v>966072</v>
      </c>
      <c r="AL51">
        <v>960872</v>
      </c>
      <c r="AM51">
        <v>955672</v>
      </c>
      <c r="AN51">
        <v>950472</v>
      </c>
    </row>
    <row r="52" spans="12:40" x14ac:dyDescent="0.25">
      <c r="L52">
        <v>-138536.62127050897</v>
      </c>
      <c r="M52">
        <v>-84531.419782238314</v>
      </c>
      <c r="N52">
        <v>-1065.1361271794885</v>
      </c>
      <c r="O52">
        <v>89110.878006886458</v>
      </c>
      <c r="P52">
        <v>150895.73211091908</v>
      </c>
      <c r="Q52">
        <v>223646.67640437803</v>
      </c>
      <c r="R52">
        <v>204761.28963438724</v>
      </c>
      <c r="S52">
        <v>300608.83563159371</v>
      </c>
      <c r="T52">
        <v>445603.18787827494</v>
      </c>
      <c r="U52">
        <v>517896.88756498485</v>
      </c>
      <c r="V52">
        <v>593348.34394346469</v>
      </c>
      <c r="W52">
        <v>567365.94967454474</v>
      </c>
      <c r="X52">
        <v>682829.74933830998</v>
      </c>
      <c r="Y52">
        <v>810503.34702695813</v>
      </c>
      <c r="Z52">
        <v>756605.05956154829</v>
      </c>
      <c r="AA52">
        <v>1018072</v>
      </c>
      <c r="AB52">
        <v>1000197.3595820714</v>
      </c>
      <c r="AC52">
        <v>1007672</v>
      </c>
      <c r="AD52">
        <v>1002472</v>
      </c>
      <c r="AE52">
        <v>997272</v>
      </c>
      <c r="AF52">
        <v>992072</v>
      </c>
      <c r="AG52">
        <v>986872</v>
      </c>
      <c r="AH52">
        <v>981672</v>
      </c>
      <c r="AI52">
        <v>976472</v>
      </c>
      <c r="AJ52">
        <v>971272</v>
      </c>
      <c r="AK52">
        <v>966072</v>
      </c>
      <c r="AL52">
        <v>960872</v>
      </c>
      <c r="AM52">
        <v>955672</v>
      </c>
      <c r="AN52">
        <v>950472</v>
      </c>
    </row>
    <row r="53" spans="12:40" x14ac:dyDescent="0.25">
      <c r="L53">
        <v>-120353.04487459105</v>
      </c>
      <c r="M53">
        <v>-56737.570407280698</v>
      </c>
      <c r="N53">
        <v>9388.2157210034784</v>
      </c>
      <c r="O53">
        <v>124001.19827188493</v>
      </c>
      <c r="P53">
        <v>164295.37287763495</v>
      </c>
      <c r="Q53">
        <v>213884.51502727717</v>
      </c>
      <c r="R53">
        <v>236820.12742106128</v>
      </c>
      <c r="S53">
        <v>352570.19400626281</v>
      </c>
      <c r="T53">
        <v>472592.34153431328</v>
      </c>
      <c r="U53">
        <v>505865.76163143502</v>
      </c>
      <c r="V53">
        <v>628655.96762044728</v>
      </c>
      <c r="W53">
        <v>630116.6214536645</v>
      </c>
      <c r="X53">
        <v>645665.21110915032</v>
      </c>
      <c r="Y53">
        <v>757354.03921754204</v>
      </c>
      <c r="Z53">
        <v>976209.63592913956</v>
      </c>
      <c r="AA53">
        <v>943452.55673279241</v>
      </c>
      <c r="AB53">
        <v>980524.27498596837</v>
      </c>
      <c r="AC53">
        <v>1007672</v>
      </c>
      <c r="AD53">
        <v>1002472</v>
      </c>
      <c r="AE53">
        <v>997272</v>
      </c>
      <c r="AF53">
        <v>992072</v>
      </c>
      <c r="AG53">
        <v>986872</v>
      </c>
      <c r="AH53">
        <v>981672</v>
      </c>
      <c r="AI53">
        <v>976472</v>
      </c>
      <c r="AJ53">
        <v>971272</v>
      </c>
      <c r="AK53">
        <v>966072</v>
      </c>
      <c r="AL53">
        <v>960872</v>
      </c>
      <c r="AM53">
        <v>955672</v>
      </c>
      <c r="AN53">
        <v>950472</v>
      </c>
    </row>
    <row r="54" spans="12:40" x14ac:dyDescent="0.25">
      <c r="L54">
        <v>-128898.48713301565</v>
      </c>
      <c r="M54">
        <v>-35704.208178051515</v>
      </c>
      <c r="N54">
        <v>5476.7692444385029</v>
      </c>
      <c r="O54">
        <v>74387.124072789913</v>
      </c>
      <c r="P54">
        <v>147176.51680926268</v>
      </c>
      <c r="Q54">
        <v>214887.93332764145</v>
      </c>
      <c r="R54">
        <v>256337.95037707477</v>
      </c>
      <c r="S54">
        <v>311227.79963432683</v>
      </c>
      <c r="T54">
        <v>441857.58507466235</v>
      </c>
      <c r="U54">
        <v>471877.52673011762</v>
      </c>
      <c r="V54">
        <v>631212.54239735042</v>
      </c>
      <c r="W54">
        <v>515223.72563778586</v>
      </c>
      <c r="X54">
        <v>722905.23811104835</v>
      </c>
      <c r="Y54">
        <v>872739.07970619109</v>
      </c>
      <c r="Z54">
        <v>879034.99918270088</v>
      </c>
      <c r="AA54">
        <v>956931.7748061351</v>
      </c>
      <c r="AB54">
        <v>1012872</v>
      </c>
      <c r="AC54">
        <v>1007672</v>
      </c>
      <c r="AD54">
        <v>1002472</v>
      </c>
      <c r="AE54">
        <v>997272</v>
      </c>
      <c r="AF54">
        <v>992072</v>
      </c>
      <c r="AG54">
        <v>986872</v>
      </c>
      <c r="AH54">
        <v>981672</v>
      </c>
      <c r="AI54">
        <v>976472</v>
      </c>
      <c r="AJ54">
        <v>971272</v>
      </c>
      <c r="AK54">
        <v>966072</v>
      </c>
      <c r="AL54">
        <v>960872</v>
      </c>
      <c r="AM54">
        <v>955672</v>
      </c>
      <c r="AN54">
        <v>950472</v>
      </c>
    </row>
    <row r="55" spans="12:40" x14ac:dyDescent="0.25">
      <c r="L55">
        <v>-132536.40106580895</v>
      </c>
      <c r="M55">
        <v>-56580.78776608943</v>
      </c>
      <c r="N55">
        <v>-51486.677585107507</v>
      </c>
      <c r="O55">
        <v>78910.497340008733</v>
      </c>
      <c r="P55">
        <v>169731.15732023446</v>
      </c>
      <c r="Q55">
        <v>211756.28697396617</v>
      </c>
      <c r="R55">
        <v>294516.83208534634</v>
      </c>
      <c r="S55">
        <v>385129.68075184629</v>
      </c>
      <c r="T55">
        <v>430439.53556312143</v>
      </c>
      <c r="U55">
        <v>464542.67941689724</v>
      </c>
      <c r="V55">
        <v>558180.83911043592</v>
      </c>
      <c r="W55">
        <v>612778.22189920396</v>
      </c>
      <c r="X55">
        <v>602674.20767242764</v>
      </c>
      <c r="Y55">
        <v>913479.48692219122</v>
      </c>
      <c r="Z55">
        <v>895879.52536533214</v>
      </c>
      <c r="AA55">
        <v>952625.10790609499</v>
      </c>
      <c r="AB55">
        <v>938765.55443203473</v>
      </c>
      <c r="AC55">
        <v>1007672</v>
      </c>
      <c r="AD55">
        <v>1002472</v>
      </c>
      <c r="AE55">
        <v>997272</v>
      </c>
      <c r="AF55">
        <v>992072</v>
      </c>
      <c r="AG55">
        <v>986872</v>
      </c>
      <c r="AH55">
        <v>981672</v>
      </c>
      <c r="AI55">
        <v>976472</v>
      </c>
      <c r="AJ55">
        <v>971272</v>
      </c>
      <c r="AK55">
        <v>966072</v>
      </c>
      <c r="AL55">
        <v>960872</v>
      </c>
      <c r="AM55">
        <v>955672</v>
      </c>
      <c r="AN55">
        <v>950472</v>
      </c>
    </row>
    <row r="56" spans="12:40" x14ac:dyDescent="0.25">
      <c r="L56">
        <v>-137861.3756937515</v>
      </c>
      <c r="M56">
        <v>-57527.943835258018</v>
      </c>
      <c r="N56">
        <v>28104.402806827566</v>
      </c>
      <c r="O56">
        <v>67306.802467054222</v>
      </c>
      <c r="P56">
        <v>153142.78416885179</v>
      </c>
      <c r="Q56">
        <v>176568.01673655456</v>
      </c>
      <c r="R56">
        <v>331710.32361262653</v>
      </c>
      <c r="S56">
        <v>417533.50958838826</v>
      </c>
      <c r="T56">
        <v>482393.11459327489</v>
      </c>
      <c r="U56">
        <v>439234.87559489952</v>
      </c>
      <c r="V56">
        <v>561056.39281251817</v>
      </c>
      <c r="W56">
        <v>827120.83630645205</v>
      </c>
      <c r="X56">
        <v>708426.84308577038</v>
      </c>
      <c r="Y56">
        <v>811657.01656959974</v>
      </c>
      <c r="Z56">
        <v>748196.1367860334</v>
      </c>
      <c r="AA56">
        <v>800791.53108909773</v>
      </c>
      <c r="AB56">
        <v>917253.56964174006</v>
      </c>
      <c r="AC56">
        <v>1007672</v>
      </c>
      <c r="AD56">
        <v>1002472</v>
      </c>
      <c r="AE56">
        <v>997272</v>
      </c>
      <c r="AF56">
        <v>992072</v>
      </c>
      <c r="AG56">
        <v>986872</v>
      </c>
      <c r="AH56">
        <v>981672</v>
      </c>
      <c r="AI56">
        <v>976472</v>
      </c>
      <c r="AJ56">
        <v>971272</v>
      </c>
      <c r="AK56">
        <v>966072</v>
      </c>
      <c r="AL56">
        <v>960872</v>
      </c>
      <c r="AM56">
        <v>955672</v>
      </c>
      <c r="AN56">
        <v>950472</v>
      </c>
    </row>
    <row r="57" spans="12:40" x14ac:dyDescent="0.25">
      <c r="L57">
        <v>-124886.21058246936</v>
      </c>
      <c r="M57">
        <v>-64869.539421904832</v>
      </c>
      <c r="N57">
        <v>1460.6565387025476</v>
      </c>
      <c r="O57">
        <v>108905.52025953413</v>
      </c>
      <c r="P57">
        <v>144535.08918326779</v>
      </c>
      <c r="Q57">
        <v>218057.88841814618</v>
      </c>
      <c r="R57">
        <v>284825.499617439</v>
      </c>
      <c r="S57">
        <v>359116.61230926658</v>
      </c>
      <c r="T57">
        <v>454429.36750290974</v>
      </c>
      <c r="U57">
        <v>473963.25611687801</v>
      </c>
      <c r="V57">
        <v>609919.40280152461</v>
      </c>
      <c r="W57">
        <v>716147.77619854943</v>
      </c>
      <c r="X57">
        <v>654078.06402156968</v>
      </c>
      <c r="Y57">
        <v>858854.15303554898</v>
      </c>
      <c r="Z57">
        <v>932165.54643086903</v>
      </c>
      <c r="AA57">
        <v>1018072</v>
      </c>
      <c r="AB57">
        <v>957636.36840121588</v>
      </c>
      <c r="AC57">
        <v>1007672</v>
      </c>
      <c r="AD57">
        <v>1002472</v>
      </c>
      <c r="AE57">
        <v>997272</v>
      </c>
      <c r="AF57">
        <v>992072</v>
      </c>
      <c r="AG57">
        <v>986872</v>
      </c>
      <c r="AH57">
        <v>981672</v>
      </c>
      <c r="AI57">
        <v>976472</v>
      </c>
      <c r="AJ57">
        <v>971272</v>
      </c>
      <c r="AK57">
        <v>966072</v>
      </c>
      <c r="AL57">
        <v>960872</v>
      </c>
      <c r="AM57">
        <v>955672</v>
      </c>
      <c r="AN57">
        <v>950472</v>
      </c>
    </row>
    <row r="58" spans="12:40" x14ac:dyDescent="0.25">
      <c r="L58">
        <v>-100350.57594427746</v>
      </c>
      <c r="M58">
        <v>-34481.051669306587</v>
      </c>
      <c r="N58">
        <v>10178.467612715671</v>
      </c>
      <c r="O58">
        <v>106841.59671570361</v>
      </c>
      <c r="P58">
        <v>117083.59924544755</v>
      </c>
      <c r="Q58">
        <v>210737.44494387927</v>
      </c>
      <c r="R58">
        <v>355267.80574530479</v>
      </c>
      <c r="S58">
        <v>356788.61001088191</v>
      </c>
      <c r="T58">
        <v>456495.79694148735</v>
      </c>
      <c r="U58">
        <v>619875.93748377077</v>
      </c>
      <c r="V58">
        <v>557322.89637371339</v>
      </c>
      <c r="W58">
        <v>531087.29510972078</v>
      </c>
      <c r="X58">
        <v>675869.035616284</v>
      </c>
      <c r="Y58">
        <v>876223.84277588874</v>
      </c>
      <c r="Z58">
        <v>912051.12684130832</v>
      </c>
      <c r="AA58">
        <v>1001312.2972409823</v>
      </c>
      <c r="AB58">
        <v>894127.14250646136</v>
      </c>
      <c r="AC58">
        <v>858350.08432674082</v>
      </c>
      <c r="AD58">
        <v>1002472</v>
      </c>
      <c r="AE58">
        <v>997272</v>
      </c>
      <c r="AF58">
        <v>992072</v>
      </c>
      <c r="AG58">
        <v>986872</v>
      </c>
      <c r="AH58">
        <v>981672</v>
      </c>
      <c r="AI58">
        <v>976472</v>
      </c>
      <c r="AJ58">
        <v>971272</v>
      </c>
      <c r="AK58">
        <v>966072</v>
      </c>
      <c r="AL58">
        <v>960872</v>
      </c>
      <c r="AM58">
        <v>955672</v>
      </c>
      <c r="AN58">
        <v>950472</v>
      </c>
    </row>
    <row r="59" spans="12:40" x14ac:dyDescent="0.25">
      <c r="L59">
        <v>-117041.7851467405</v>
      </c>
      <c r="M59">
        <v>-79624.86625531083</v>
      </c>
      <c r="N59">
        <v>-13635.730605117278</v>
      </c>
      <c r="O59">
        <v>84317.088313322747</v>
      </c>
      <c r="P59">
        <v>162466.29523296154</v>
      </c>
      <c r="Q59">
        <v>258381.88721975777</v>
      </c>
      <c r="R59">
        <v>355380.42802798038</v>
      </c>
      <c r="S59">
        <v>434186.17416241765</v>
      </c>
      <c r="T59">
        <v>462393.45092830807</v>
      </c>
      <c r="U59">
        <v>523848.96331124601</v>
      </c>
      <c r="V59">
        <v>567334.41265697358</v>
      </c>
      <c r="W59">
        <v>648442.7191531437</v>
      </c>
      <c r="X59">
        <v>706098.69497936405</v>
      </c>
      <c r="Y59">
        <v>712699.04934254056</v>
      </c>
      <c r="Z59">
        <v>889833.78096326953</v>
      </c>
      <c r="AA59">
        <v>880487.55715073925</v>
      </c>
      <c r="AB59">
        <v>1012872</v>
      </c>
      <c r="AC59">
        <v>1007672</v>
      </c>
      <c r="AD59">
        <v>1002472</v>
      </c>
      <c r="AE59">
        <v>997272</v>
      </c>
      <c r="AF59">
        <v>992072</v>
      </c>
      <c r="AG59">
        <v>986872</v>
      </c>
      <c r="AH59">
        <v>981672</v>
      </c>
      <c r="AI59">
        <v>976472</v>
      </c>
      <c r="AJ59">
        <v>971272</v>
      </c>
      <c r="AK59">
        <v>966072</v>
      </c>
      <c r="AL59">
        <v>960872</v>
      </c>
      <c r="AM59">
        <v>955672</v>
      </c>
      <c r="AN59">
        <v>950472</v>
      </c>
    </row>
    <row r="60" spans="12:40" x14ac:dyDescent="0.25">
      <c r="L60">
        <v>-108872.72868148959</v>
      </c>
      <c r="M60">
        <v>-27826.791355765192</v>
      </c>
      <c r="N60">
        <v>-7295.1326655116864</v>
      </c>
      <c r="O60">
        <v>62428.911164619145</v>
      </c>
      <c r="P60">
        <v>174968.69207691133</v>
      </c>
      <c r="Q60">
        <v>278095.67479287018</v>
      </c>
      <c r="R60">
        <v>290745.38900168287</v>
      </c>
      <c r="S60">
        <v>377308.64564563439</v>
      </c>
      <c r="T60">
        <v>418416.83501025604</v>
      </c>
      <c r="U60">
        <v>563217.28425680986</v>
      </c>
      <c r="V60">
        <v>657879.93546472013</v>
      </c>
      <c r="W60">
        <v>650927.73857210681</v>
      </c>
      <c r="X60">
        <v>676982.22572907014</v>
      </c>
      <c r="Y60">
        <v>800632.92378540244</v>
      </c>
      <c r="Z60">
        <v>770822.38119632471</v>
      </c>
      <c r="AA60">
        <v>766002.50921523571</v>
      </c>
      <c r="AB60">
        <v>1012872</v>
      </c>
      <c r="AC60">
        <v>1007672</v>
      </c>
      <c r="AD60">
        <v>1002472</v>
      </c>
      <c r="AE60">
        <v>982973.66854350641</v>
      </c>
      <c r="AF60">
        <v>992072</v>
      </c>
      <c r="AG60">
        <v>986872</v>
      </c>
      <c r="AH60">
        <v>981672</v>
      </c>
      <c r="AI60">
        <v>976472</v>
      </c>
      <c r="AJ60">
        <v>971272</v>
      </c>
      <c r="AK60">
        <v>966072</v>
      </c>
      <c r="AL60">
        <v>960872</v>
      </c>
      <c r="AM60">
        <v>955672</v>
      </c>
      <c r="AN60">
        <v>950472</v>
      </c>
    </row>
    <row r="61" spans="12:40" x14ac:dyDescent="0.25">
      <c r="L61">
        <v>-126469.99431155203</v>
      </c>
      <c r="M61">
        <v>-49728.015340260463</v>
      </c>
      <c r="N61">
        <v>9615.7581260525621</v>
      </c>
      <c r="O61">
        <v>97650.866056183469</v>
      </c>
      <c r="P61">
        <v>133821.93448345072</v>
      </c>
      <c r="Q61">
        <v>263332.5352520186</v>
      </c>
      <c r="R61">
        <v>246043.73608842865</v>
      </c>
      <c r="S61">
        <v>334294.64526738564</v>
      </c>
      <c r="T61">
        <v>389207.27075803699</v>
      </c>
      <c r="U61">
        <v>436192.90406076901</v>
      </c>
      <c r="V61">
        <v>606680.13791099924</v>
      </c>
      <c r="W61">
        <v>753416.32826353039</v>
      </c>
      <c r="X61">
        <v>726867.86138639296</v>
      </c>
      <c r="Y61">
        <v>676647.82368518412</v>
      </c>
      <c r="Z61">
        <v>781536.27089676238</v>
      </c>
      <c r="AA61">
        <v>975532.08911197423</v>
      </c>
      <c r="AB61">
        <v>885824.16308304388</v>
      </c>
      <c r="AC61">
        <v>1007672</v>
      </c>
      <c r="AD61">
        <v>1002472</v>
      </c>
      <c r="AE61">
        <v>997272</v>
      </c>
      <c r="AF61">
        <v>992072</v>
      </c>
      <c r="AG61">
        <v>986872</v>
      </c>
      <c r="AH61">
        <v>981672</v>
      </c>
      <c r="AI61">
        <v>976472</v>
      </c>
      <c r="AJ61">
        <v>971272</v>
      </c>
      <c r="AK61">
        <v>966072</v>
      </c>
      <c r="AL61">
        <v>960872</v>
      </c>
      <c r="AM61">
        <v>955672</v>
      </c>
      <c r="AN61">
        <v>950472</v>
      </c>
    </row>
    <row r="62" spans="12:40" x14ac:dyDescent="0.25">
      <c r="L62">
        <v>-137920.84567559254</v>
      </c>
      <c r="M62">
        <v>-56707.449197723065</v>
      </c>
      <c r="N62">
        <v>-8085.643765746383</v>
      </c>
      <c r="O62">
        <v>96559.768657205044</v>
      </c>
      <c r="P62">
        <v>120394.30744416267</v>
      </c>
      <c r="Q62">
        <v>198101.08247432043</v>
      </c>
      <c r="R62">
        <v>372402.22389385942</v>
      </c>
      <c r="S62">
        <v>356578.02886866475</v>
      </c>
      <c r="T62">
        <v>425766.02393964818</v>
      </c>
      <c r="U62">
        <v>546995.08206061297</v>
      </c>
      <c r="V62">
        <v>731145.30415848515</v>
      </c>
      <c r="W62">
        <v>657813.2801701806</v>
      </c>
      <c r="X62">
        <v>608626.94698915421</v>
      </c>
      <c r="Y62">
        <v>837034.13081467152</v>
      </c>
      <c r="Z62">
        <v>807936.22336619743</v>
      </c>
      <c r="AA62">
        <v>949687.4169466435</v>
      </c>
      <c r="AB62">
        <v>1012872</v>
      </c>
      <c r="AC62">
        <v>1007672</v>
      </c>
      <c r="AD62">
        <v>1002472</v>
      </c>
      <c r="AE62">
        <v>997272</v>
      </c>
      <c r="AF62">
        <v>992072</v>
      </c>
      <c r="AG62">
        <v>986872</v>
      </c>
      <c r="AH62">
        <v>981672</v>
      </c>
      <c r="AI62">
        <v>976472</v>
      </c>
      <c r="AJ62">
        <v>971272</v>
      </c>
      <c r="AK62">
        <v>966072</v>
      </c>
      <c r="AL62">
        <v>960872</v>
      </c>
      <c r="AM62">
        <v>955672</v>
      </c>
      <c r="AN62">
        <v>950472</v>
      </c>
    </row>
    <row r="63" spans="12:40" x14ac:dyDescent="0.25">
      <c r="L63">
        <v>-144275.8937477672</v>
      </c>
      <c r="M63">
        <v>-30259.667393271113</v>
      </c>
      <c r="N63">
        <v>22376.251568059437</v>
      </c>
      <c r="O63">
        <v>70485.775733845774</v>
      </c>
      <c r="P63">
        <v>164805.02216473524</v>
      </c>
      <c r="Q63">
        <v>212228.69040302304</v>
      </c>
      <c r="R63">
        <v>275697.89743376453</v>
      </c>
      <c r="S63">
        <v>346327.24143969337</v>
      </c>
      <c r="T63">
        <v>422555.3711729272</v>
      </c>
      <c r="U63">
        <v>474187.24144759204</v>
      </c>
      <c r="V63">
        <v>662122.81156363781</v>
      </c>
      <c r="W63">
        <v>602351.68478823267</v>
      </c>
      <c r="X63">
        <v>870414.87785130087</v>
      </c>
      <c r="Y63">
        <v>661500.9234036773</v>
      </c>
      <c r="Z63">
        <v>913763.14624677459</v>
      </c>
      <c r="AA63">
        <v>1017644.5600694958</v>
      </c>
      <c r="AB63">
        <v>928360.12966438406</v>
      </c>
      <c r="AC63">
        <v>1007672</v>
      </c>
      <c r="AD63">
        <v>1002472</v>
      </c>
      <c r="AE63">
        <v>997272</v>
      </c>
      <c r="AF63">
        <v>992072</v>
      </c>
      <c r="AG63">
        <v>986872</v>
      </c>
      <c r="AH63">
        <v>981672</v>
      </c>
      <c r="AI63">
        <v>976472</v>
      </c>
      <c r="AJ63">
        <v>971272</v>
      </c>
      <c r="AK63">
        <v>966072</v>
      </c>
      <c r="AL63">
        <v>960872</v>
      </c>
      <c r="AM63">
        <v>955672</v>
      </c>
      <c r="AN63">
        <v>950472</v>
      </c>
    </row>
    <row r="64" spans="12:40" x14ac:dyDescent="0.25">
      <c r="L64">
        <v>-124464.8404140966</v>
      </c>
      <c r="M64">
        <v>-80334.399091053987</v>
      </c>
      <c r="N64">
        <v>9499.2768181709107</v>
      </c>
      <c r="O64">
        <v>77269.440930781537</v>
      </c>
      <c r="P64">
        <v>158127.13943117473</v>
      </c>
      <c r="Q64">
        <v>238752.95811685</v>
      </c>
      <c r="R64">
        <v>284753.15362969076</v>
      </c>
      <c r="S64">
        <v>334015.30733953812</v>
      </c>
      <c r="T64">
        <v>408297.45218518656</v>
      </c>
      <c r="U64">
        <v>586300.64250373538</v>
      </c>
      <c r="V64">
        <v>526301.9234916342</v>
      </c>
      <c r="W64">
        <v>597239.22399957292</v>
      </c>
      <c r="X64">
        <v>638923.3339197943</v>
      </c>
      <c r="Y64">
        <v>817138.2476346069</v>
      </c>
      <c r="Z64">
        <v>889117.94572291989</v>
      </c>
      <c r="AA64">
        <v>879049.25867444114</v>
      </c>
      <c r="AB64">
        <v>954978.9048996456</v>
      </c>
      <c r="AC64">
        <v>1007672</v>
      </c>
      <c r="AD64">
        <v>1002472</v>
      </c>
      <c r="AE64">
        <v>997272</v>
      </c>
      <c r="AF64">
        <v>992072</v>
      </c>
      <c r="AG64">
        <v>986872</v>
      </c>
      <c r="AH64">
        <v>981672</v>
      </c>
      <c r="AI64">
        <v>976472</v>
      </c>
      <c r="AJ64">
        <v>971272</v>
      </c>
      <c r="AK64">
        <v>966072</v>
      </c>
      <c r="AL64">
        <v>960872</v>
      </c>
      <c r="AM64">
        <v>955672</v>
      </c>
      <c r="AN64">
        <v>950472</v>
      </c>
    </row>
    <row r="65" spans="12:40" x14ac:dyDescent="0.25">
      <c r="L65">
        <v>-131328.55553821032</v>
      </c>
      <c r="M65">
        <v>-67656.922998551745</v>
      </c>
      <c r="N65">
        <v>17057.908629212063</v>
      </c>
      <c r="O65">
        <v>72040.414544733008</v>
      </c>
      <c r="P65">
        <v>181935.66986671579</v>
      </c>
      <c r="Q65">
        <v>223874.45405900804</v>
      </c>
      <c r="R65">
        <v>302100.57363447698</v>
      </c>
      <c r="S65">
        <v>389311.24650460167</v>
      </c>
      <c r="T65">
        <v>434070.32059439609</v>
      </c>
      <c r="U65">
        <v>475307.38385586313</v>
      </c>
      <c r="V65">
        <v>712203.58372553904</v>
      </c>
      <c r="W65">
        <v>652688.8579719814</v>
      </c>
      <c r="X65">
        <v>783612.04782545171</v>
      </c>
      <c r="Y65">
        <v>891305.4488801281</v>
      </c>
      <c r="Z65">
        <v>808692.73323760764</v>
      </c>
      <c r="AA65">
        <v>813740.4967465396</v>
      </c>
      <c r="AB65">
        <v>1012872</v>
      </c>
      <c r="AC65">
        <v>1007672</v>
      </c>
      <c r="AD65">
        <v>1002472</v>
      </c>
      <c r="AE65">
        <v>997272</v>
      </c>
      <c r="AF65">
        <v>992072</v>
      </c>
      <c r="AG65">
        <v>986872</v>
      </c>
      <c r="AH65">
        <v>981672</v>
      </c>
      <c r="AI65">
        <v>976472</v>
      </c>
      <c r="AJ65">
        <v>971272</v>
      </c>
      <c r="AK65">
        <v>966072</v>
      </c>
      <c r="AL65">
        <v>960872</v>
      </c>
      <c r="AM65">
        <v>955672</v>
      </c>
      <c r="AN65">
        <v>950472</v>
      </c>
    </row>
    <row r="66" spans="12:40" x14ac:dyDescent="0.25">
      <c r="L66">
        <v>-121220.81741772732</v>
      </c>
      <c r="M66">
        <v>-45722.293771920726</v>
      </c>
      <c r="N66">
        <v>-435.71647660085</v>
      </c>
      <c r="O66">
        <v>75099.045085650985</v>
      </c>
      <c r="P66">
        <v>185513.82515860756</v>
      </c>
      <c r="Q66">
        <v>221054.18538706459</v>
      </c>
      <c r="R66">
        <v>223900.55298632733</v>
      </c>
      <c r="S66">
        <v>333030.60783931671</v>
      </c>
      <c r="T66">
        <v>545622.4931935746</v>
      </c>
      <c r="U66">
        <v>516477.09815733053</v>
      </c>
      <c r="V66">
        <v>531152.033760597</v>
      </c>
      <c r="W66">
        <v>616204.98365670268</v>
      </c>
      <c r="X66">
        <v>602326.03927533748</v>
      </c>
      <c r="Y66">
        <v>799136.5412400777</v>
      </c>
      <c r="Z66">
        <v>879328.96108837449</v>
      </c>
      <c r="AA66">
        <v>980956.39302378567</v>
      </c>
      <c r="AB66">
        <v>1012872</v>
      </c>
      <c r="AC66">
        <v>1007672</v>
      </c>
      <c r="AD66">
        <v>1002472</v>
      </c>
      <c r="AE66">
        <v>997272</v>
      </c>
      <c r="AF66">
        <v>992072</v>
      </c>
      <c r="AG66">
        <v>986872</v>
      </c>
      <c r="AH66">
        <v>981672</v>
      </c>
      <c r="AI66">
        <v>976472</v>
      </c>
      <c r="AJ66">
        <v>971272</v>
      </c>
      <c r="AK66">
        <v>966072</v>
      </c>
      <c r="AL66">
        <v>960872</v>
      </c>
      <c r="AM66">
        <v>955672</v>
      </c>
      <c r="AN66">
        <v>950472</v>
      </c>
    </row>
    <row r="67" spans="12:40" x14ac:dyDescent="0.25">
      <c r="L67">
        <v>-131050.13485714025</v>
      </c>
      <c r="M67">
        <v>-49229.350970952539</v>
      </c>
      <c r="N67">
        <v>-8920.3489951475058</v>
      </c>
      <c r="O67">
        <v>88344.304680868401</v>
      </c>
      <c r="P67">
        <v>168311.36993426445</v>
      </c>
      <c r="Q67">
        <v>218606.86439525534</v>
      </c>
      <c r="R67">
        <v>198892.31285909272</v>
      </c>
      <c r="S67">
        <v>434009.75796768977</v>
      </c>
      <c r="T67">
        <v>378771.33282311901</v>
      </c>
      <c r="U67">
        <v>573802.58627493435</v>
      </c>
      <c r="V67">
        <v>565520.47244313499</v>
      </c>
      <c r="W67">
        <v>707980.61976943887</v>
      </c>
      <c r="X67">
        <v>696276.92530399607</v>
      </c>
      <c r="Y67">
        <v>796068.52579986281</v>
      </c>
      <c r="Z67">
        <v>739649.34276953491</v>
      </c>
      <c r="AA67">
        <v>799555.78634614684</v>
      </c>
      <c r="AB67">
        <v>1012872</v>
      </c>
      <c r="AC67">
        <v>996797.36472646403</v>
      </c>
      <c r="AD67">
        <v>1002472</v>
      </c>
      <c r="AE67">
        <v>997272</v>
      </c>
      <c r="AF67">
        <v>992072</v>
      </c>
      <c r="AG67">
        <v>986872</v>
      </c>
      <c r="AH67">
        <v>981672</v>
      </c>
      <c r="AI67">
        <v>976472</v>
      </c>
      <c r="AJ67">
        <v>971272</v>
      </c>
      <c r="AK67">
        <v>966072</v>
      </c>
      <c r="AL67">
        <v>960872</v>
      </c>
      <c r="AM67">
        <v>955672</v>
      </c>
      <c r="AN67">
        <v>950472</v>
      </c>
    </row>
    <row r="68" spans="12:40" x14ac:dyDescent="0.25">
      <c r="L68">
        <v>-134490.03171873558</v>
      </c>
      <c r="M68">
        <v>-67541.354037343524</v>
      </c>
      <c r="N68">
        <v>44091.877096806886</v>
      </c>
      <c r="O68">
        <v>104020.2398715117</v>
      </c>
      <c r="P68">
        <v>192190.38174348953</v>
      </c>
      <c r="Q68">
        <v>208484.14100919478</v>
      </c>
      <c r="R68">
        <v>317272.90459840384</v>
      </c>
      <c r="S68">
        <v>353633.60512094852</v>
      </c>
      <c r="T68">
        <v>454286.93947983091</v>
      </c>
      <c r="U68">
        <v>558302.87395457528</v>
      </c>
      <c r="V68">
        <v>543233.20264311624</v>
      </c>
      <c r="W68">
        <v>644082.6040068008</v>
      </c>
      <c r="X68">
        <v>740963.45713324135</v>
      </c>
      <c r="Y68">
        <v>668033.35638431646</v>
      </c>
      <c r="Z68">
        <v>910984.87783225509</v>
      </c>
      <c r="AA68">
        <v>788981.68136190996</v>
      </c>
      <c r="AB68">
        <v>1012872</v>
      </c>
      <c r="AC68">
        <v>1007672</v>
      </c>
      <c r="AD68">
        <v>1002472</v>
      </c>
      <c r="AE68">
        <v>997272</v>
      </c>
      <c r="AF68">
        <v>992072</v>
      </c>
      <c r="AG68">
        <v>986872</v>
      </c>
      <c r="AH68">
        <v>981672</v>
      </c>
      <c r="AI68">
        <v>976472</v>
      </c>
      <c r="AJ68">
        <v>971272</v>
      </c>
      <c r="AK68">
        <v>966072</v>
      </c>
      <c r="AL68">
        <v>960872</v>
      </c>
      <c r="AM68">
        <v>955672</v>
      </c>
      <c r="AN68">
        <v>950472</v>
      </c>
    </row>
    <row r="69" spans="12:40" x14ac:dyDescent="0.25">
      <c r="L69">
        <v>-132678.8249635431</v>
      </c>
      <c r="M69">
        <v>-48466.106514472282</v>
      </c>
      <c r="N69">
        <v>-11856.336367178475</v>
      </c>
      <c r="O69">
        <v>58940.247484164778</v>
      </c>
      <c r="P69">
        <v>166589.96194391372</v>
      </c>
      <c r="Q69">
        <v>216974.22699964675</v>
      </c>
      <c r="R69">
        <v>352258.92643105192</v>
      </c>
      <c r="S69">
        <v>273527.20625883597</v>
      </c>
      <c r="T69">
        <v>417053.04435542575</v>
      </c>
      <c r="U69">
        <v>432683.82782184915</v>
      </c>
      <c r="V69">
        <v>551941.54590271576</v>
      </c>
      <c r="W69">
        <v>632147.94687849085</v>
      </c>
      <c r="X69">
        <v>748765.31988325249</v>
      </c>
      <c r="Y69">
        <v>872868.38266722229</v>
      </c>
      <c r="Z69">
        <v>783802.52799181826</v>
      </c>
      <c r="AA69">
        <v>1012902.2680826925</v>
      </c>
      <c r="AB69">
        <v>1012872</v>
      </c>
      <c r="AC69">
        <v>1007672</v>
      </c>
      <c r="AD69">
        <v>1002472</v>
      </c>
      <c r="AE69">
        <v>997272</v>
      </c>
      <c r="AF69">
        <v>992072</v>
      </c>
      <c r="AG69">
        <v>986872</v>
      </c>
      <c r="AH69">
        <v>981672</v>
      </c>
      <c r="AI69">
        <v>976472</v>
      </c>
      <c r="AJ69">
        <v>971272</v>
      </c>
      <c r="AK69">
        <v>966072</v>
      </c>
      <c r="AL69">
        <v>960872</v>
      </c>
      <c r="AM69">
        <v>955672</v>
      </c>
      <c r="AN69">
        <v>950472</v>
      </c>
    </row>
    <row r="70" spans="12:40" x14ac:dyDescent="0.25">
      <c r="L70">
        <v>-126292.40522300056</v>
      </c>
      <c r="M70">
        <v>-46260.701549756806</v>
      </c>
      <c r="N70">
        <v>20999.959398965584</v>
      </c>
      <c r="O70">
        <v>79797.600142153446</v>
      </c>
      <c r="P70">
        <v>186378.84650821984</v>
      </c>
      <c r="Q70">
        <v>255626.35206668882</v>
      </c>
      <c r="R70">
        <v>365432.02890841849</v>
      </c>
      <c r="S70">
        <v>360494.61545180029</v>
      </c>
      <c r="T70">
        <v>409347.09486594878</v>
      </c>
      <c r="U70">
        <v>454657.62818899914</v>
      </c>
      <c r="V70">
        <v>632628.86462834571</v>
      </c>
      <c r="W70">
        <v>606037.89237273193</v>
      </c>
      <c r="X70">
        <v>764330.53594761482</v>
      </c>
      <c r="Y70">
        <v>755439.92017467483</v>
      </c>
      <c r="Z70">
        <v>858900.83338470757</v>
      </c>
      <c r="AA70">
        <v>1018072</v>
      </c>
      <c r="AB70">
        <v>1012872</v>
      </c>
      <c r="AC70">
        <v>1007672</v>
      </c>
      <c r="AD70">
        <v>1002472</v>
      </c>
      <c r="AE70">
        <v>997272</v>
      </c>
      <c r="AF70">
        <v>992072</v>
      </c>
      <c r="AG70">
        <v>986872</v>
      </c>
      <c r="AH70">
        <v>981672</v>
      </c>
      <c r="AI70">
        <v>976472</v>
      </c>
      <c r="AJ70">
        <v>971272</v>
      </c>
      <c r="AK70">
        <v>966072</v>
      </c>
      <c r="AL70">
        <v>960872</v>
      </c>
      <c r="AM70">
        <v>955672</v>
      </c>
      <c r="AN70">
        <v>950472</v>
      </c>
    </row>
    <row r="71" spans="12:40" x14ac:dyDescent="0.25">
      <c r="L71">
        <v>-129374.60534033529</v>
      </c>
      <c r="M71">
        <v>-65601.246403498808</v>
      </c>
      <c r="N71">
        <v>14760.484042712254</v>
      </c>
      <c r="O71">
        <v>78525.199219644186</v>
      </c>
      <c r="P71">
        <v>201218.71556516038</v>
      </c>
      <c r="Q71">
        <v>245264.02336538769</v>
      </c>
      <c r="R71">
        <v>337889.62907926075</v>
      </c>
      <c r="S71">
        <v>431417.12500143575</v>
      </c>
      <c r="T71">
        <v>372500.78237171366</v>
      </c>
      <c r="U71">
        <v>532597.67935033981</v>
      </c>
      <c r="V71">
        <v>609754.50427672721</v>
      </c>
      <c r="W71">
        <v>717377.12154212827</v>
      </c>
      <c r="X71">
        <v>708056.97994399793</v>
      </c>
      <c r="Y71">
        <v>844655.84421443264</v>
      </c>
      <c r="Z71">
        <v>931917.56822513021</v>
      </c>
      <c r="AA71">
        <v>1018072</v>
      </c>
      <c r="AB71">
        <v>996848.17349009658</v>
      </c>
      <c r="AC71">
        <v>1007672</v>
      </c>
      <c r="AD71">
        <v>1002472</v>
      </c>
      <c r="AE71">
        <v>997272</v>
      </c>
      <c r="AF71">
        <v>992072</v>
      </c>
      <c r="AG71">
        <v>986872</v>
      </c>
      <c r="AH71">
        <v>981672</v>
      </c>
      <c r="AI71">
        <v>976472</v>
      </c>
      <c r="AJ71">
        <v>971272</v>
      </c>
      <c r="AK71">
        <v>966072</v>
      </c>
      <c r="AL71">
        <v>960872</v>
      </c>
      <c r="AM71">
        <v>955672</v>
      </c>
      <c r="AN71">
        <v>950472</v>
      </c>
    </row>
    <row r="72" spans="12:40" x14ac:dyDescent="0.25">
      <c r="L72">
        <v>-111216.43999201339</v>
      </c>
      <c r="M72">
        <v>-62925.56963216071</v>
      </c>
      <c r="N72">
        <v>36002.760981885483</v>
      </c>
      <c r="O72">
        <v>113658.97233091516</v>
      </c>
      <c r="P72">
        <v>208869.47497152875</v>
      </c>
      <c r="Q72">
        <v>192229.91577449709</v>
      </c>
      <c r="R72">
        <v>329036.59882025502</v>
      </c>
      <c r="S72">
        <v>420319.93800358463</v>
      </c>
      <c r="T72">
        <v>471832.33882173989</v>
      </c>
      <c r="U72">
        <v>438137.43900953</v>
      </c>
      <c r="V72">
        <v>715234.04642541579</v>
      </c>
      <c r="W72">
        <v>715571.23571445001</v>
      </c>
      <c r="X72">
        <v>675665.56617416418</v>
      </c>
      <c r="Y72">
        <v>867094.98080986273</v>
      </c>
      <c r="Z72">
        <v>810819.99433109397</v>
      </c>
      <c r="AA72">
        <v>939574.06457765121</v>
      </c>
      <c r="AB72">
        <v>1012872</v>
      </c>
      <c r="AC72">
        <v>1007672</v>
      </c>
      <c r="AD72">
        <v>1002472</v>
      </c>
      <c r="AE72">
        <v>997272</v>
      </c>
      <c r="AF72">
        <v>992072</v>
      </c>
      <c r="AG72">
        <v>986872</v>
      </c>
      <c r="AH72">
        <v>981672</v>
      </c>
      <c r="AI72">
        <v>976472</v>
      </c>
      <c r="AJ72">
        <v>971272</v>
      </c>
      <c r="AK72">
        <v>966072</v>
      </c>
      <c r="AL72">
        <v>960872</v>
      </c>
      <c r="AM72">
        <v>955672</v>
      </c>
      <c r="AN72">
        <v>950472</v>
      </c>
    </row>
    <row r="73" spans="12:40" x14ac:dyDescent="0.25">
      <c r="L73">
        <v>-121439.0383348281</v>
      </c>
      <c r="M73">
        <v>-63246.806084251497</v>
      </c>
      <c r="N73">
        <v>-37614.491305358242</v>
      </c>
      <c r="O73">
        <v>68821.050147452741</v>
      </c>
      <c r="P73">
        <v>127172.896862539</v>
      </c>
      <c r="Q73">
        <v>209601.40279401978</v>
      </c>
      <c r="R73">
        <v>243080.65247969399</v>
      </c>
      <c r="S73">
        <v>358530.39961212361</v>
      </c>
      <c r="T73">
        <v>399351.92109814927</v>
      </c>
      <c r="U73">
        <v>446934.25039864762</v>
      </c>
      <c r="V73">
        <v>635104.54176306084</v>
      </c>
      <c r="W73">
        <v>642270.81393308821</v>
      </c>
      <c r="X73">
        <v>688355.26339680492</v>
      </c>
      <c r="Y73">
        <v>881564.02472841972</v>
      </c>
      <c r="Z73">
        <v>893875.42599508003</v>
      </c>
      <c r="AA73">
        <v>894809.82567816973</v>
      </c>
      <c r="AB73">
        <v>946754.91641073604</v>
      </c>
      <c r="AC73">
        <v>1007672</v>
      </c>
      <c r="AD73">
        <v>1002472</v>
      </c>
      <c r="AE73">
        <v>997272</v>
      </c>
      <c r="AF73">
        <v>992072</v>
      </c>
      <c r="AG73">
        <v>986872</v>
      </c>
      <c r="AH73">
        <v>981672</v>
      </c>
      <c r="AI73">
        <v>976472</v>
      </c>
      <c r="AJ73">
        <v>971272</v>
      </c>
      <c r="AK73">
        <v>966072</v>
      </c>
      <c r="AL73">
        <v>960872</v>
      </c>
      <c r="AM73">
        <v>955672</v>
      </c>
      <c r="AN73">
        <v>950472</v>
      </c>
    </row>
    <row r="74" spans="12:40" x14ac:dyDescent="0.25">
      <c r="L74">
        <v>-121930.9980865391</v>
      </c>
      <c r="M74">
        <v>-31921.298966768198</v>
      </c>
      <c r="N74">
        <v>8952.0001626077574</v>
      </c>
      <c r="O74">
        <v>101062.23744497297</v>
      </c>
      <c r="P74">
        <v>189740.75110490236</v>
      </c>
      <c r="Q74">
        <v>234047.20984474523</v>
      </c>
      <c r="R74">
        <v>292250.22773513757</v>
      </c>
      <c r="S74">
        <v>376272.09428544121</v>
      </c>
      <c r="T74">
        <v>397677.58628694504</v>
      </c>
      <c r="U74">
        <v>658182.38188390317</v>
      </c>
      <c r="V74">
        <v>603265.30322367244</v>
      </c>
      <c r="W74">
        <v>776567.16576200607</v>
      </c>
      <c r="X74">
        <v>710757.92359798565</v>
      </c>
      <c r="Y74">
        <v>787687.77859803149</v>
      </c>
      <c r="Z74">
        <v>878654.66520948638</v>
      </c>
      <c r="AA74">
        <v>938175.43905310333</v>
      </c>
      <c r="AB74">
        <v>873546.4783429543</v>
      </c>
      <c r="AC74">
        <v>995883.98709490243</v>
      </c>
      <c r="AD74">
        <v>1002472</v>
      </c>
      <c r="AE74">
        <v>997272</v>
      </c>
      <c r="AF74">
        <v>992072</v>
      </c>
      <c r="AG74">
        <v>986872</v>
      </c>
      <c r="AH74">
        <v>981672</v>
      </c>
      <c r="AI74">
        <v>976472</v>
      </c>
      <c r="AJ74">
        <v>971272</v>
      </c>
      <c r="AK74">
        <v>966072</v>
      </c>
      <c r="AL74">
        <v>960872</v>
      </c>
      <c r="AM74">
        <v>955672</v>
      </c>
      <c r="AN74">
        <v>950472</v>
      </c>
    </row>
    <row r="75" spans="12:40" x14ac:dyDescent="0.25">
      <c r="L75">
        <v>-133293.6439788288</v>
      </c>
      <c r="M75">
        <v>-58117.030653251801</v>
      </c>
      <c r="N75">
        <v>10999.860140477307</v>
      </c>
      <c r="O75">
        <v>75429.05680458399</v>
      </c>
      <c r="P75">
        <v>186947.56765501504</v>
      </c>
      <c r="Q75">
        <v>244451.98009846837</v>
      </c>
      <c r="R75">
        <v>300438.84505935886</v>
      </c>
      <c r="S75">
        <v>417526.45729753096</v>
      </c>
      <c r="T75">
        <v>386404.97900504281</v>
      </c>
      <c r="U75">
        <v>538448.80603656289</v>
      </c>
      <c r="V75">
        <v>566328.88405402144</v>
      </c>
      <c r="W75">
        <v>554378.20651034964</v>
      </c>
      <c r="X75">
        <v>783708.91048545158</v>
      </c>
      <c r="Y75">
        <v>905136.59051466617</v>
      </c>
      <c r="Z75">
        <v>867793.24077163823</v>
      </c>
      <c r="AA75">
        <v>876953.01433613803</v>
      </c>
      <c r="AB75">
        <v>954989.34282481996</v>
      </c>
      <c r="AC75">
        <v>1007672</v>
      </c>
      <c r="AD75">
        <v>1002472</v>
      </c>
      <c r="AE75">
        <v>997272</v>
      </c>
      <c r="AF75">
        <v>992072</v>
      </c>
      <c r="AG75">
        <v>986872</v>
      </c>
      <c r="AH75">
        <v>981672</v>
      </c>
      <c r="AI75">
        <v>976472</v>
      </c>
      <c r="AJ75">
        <v>971272</v>
      </c>
      <c r="AK75">
        <v>966072</v>
      </c>
      <c r="AL75">
        <v>960872</v>
      </c>
      <c r="AM75">
        <v>955672</v>
      </c>
      <c r="AN75">
        <v>950472</v>
      </c>
    </row>
    <row r="76" spans="12:40" x14ac:dyDescent="0.25">
      <c r="L76">
        <v>-154625.84215849824</v>
      </c>
      <c r="M76">
        <v>-66146.933298013639</v>
      </c>
      <c r="N76">
        <v>14293.793458037544</v>
      </c>
      <c r="O76">
        <v>112147.4780208274</v>
      </c>
      <c r="P76">
        <v>173588.20148846472</v>
      </c>
      <c r="Q76">
        <v>178169.95030255883</v>
      </c>
      <c r="R76">
        <v>313490.82897674164</v>
      </c>
      <c r="S76">
        <v>393818.51534583513</v>
      </c>
      <c r="T76">
        <v>430388.14303409564</v>
      </c>
      <c r="U76">
        <v>547032.07528314623</v>
      </c>
      <c r="V76">
        <v>572985.12241912435</v>
      </c>
      <c r="W76">
        <v>660672.14581652603</v>
      </c>
      <c r="X76">
        <v>682778.53617311106</v>
      </c>
      <c r="Y76">
        <v>831830.89313732344</v>
      </c>
      <c r="Z76">
        <v>830350.04744886118</v>
      </c>
      <c r="AA76">
        <v>1013110.6687605192</v>
      </c>
      <c r="AB76">
        <v>1012872</v>
      </c>
      <c r="AC76">
        <v>1007672</v>
      </c>
      <c r="AD76">
        <v>1002472</v>
      </c>
      <c r="AE76">
        <v>997272</v>
      </c>
      <c r="AF76">
        <v>992072</v>
      </c>
      <c r="AG76">
        <v>986872</v>
      </c>
      <c r="AH76">
        <v>981672</v>
      </c>
      <c r="AI76">
        <v>976472</v>
      </c>
      <c r="AJ76">
        <v>971272</v>
      </c>
      <c r="AK76">
        <v>966072</v>
      </c>
      <c r="AL76">
        <v>960872</v>
      </c>
      <c r="AM76">
        <v>955672</v>
      </c>
      <c r="AN76">
        <v>950472</v>
      </c>
    </row>
    <row r="77" spans="12:40" x14ac:dyDescent="0.25">
      <c r="L77">
        <v>-125400.79425601335</v>
      </c>
      <c r="M77">
        <v>-57484.551446172642</v>
      </c>
      <c r="N77">
        <v>-1720.5627386053093</v>
      </c>
      <c r="O77">
        <v>112533.7470189787</v>
      </c>
      <c r="P77">
        <v>118191.39914138417</v>
      </c>
      <c r="Q77">
        <v>206163.45559291542</v>
      </c>
      <c r="R77">
        <v>273055.15433980175</v>
      </c>
      <c r="S77">
        <v>369815.85015347903</v>
      </c>
      <c r="T77">
        <v>436744.97443859302</v>
      </c>
      <c r="U77">
        <v>564648.90374322003</v>
      </c>
      <c r="V77">
        <v>592743.15086178621</v>
      </c>
      <c r="W77">
        <v>596695.16879812081</v>
      </c>
      <c r="X77">
        <v>737886.43692940311</v>
      </c>
      <c r="Y77">
        <v>820584.55999248754</v>
      </c>
      <c r="Z77">
        <v>844443.90865345276</v>
      </c>
      <c r="AA77">
        <v>973419.6556056519</v>
      </c>
      <c r="AB77">
        <v>1012872</v>
      </c>
      <c r="AC77">
        <v>991940.20469377749</v>
      </c>
      <c r="AD77">
        <v>1002472</v>
      </c>
      <c r="AE77">
        <v>997272</v>
      </c>
      <c r="AF77">
        <v>992072</v>
      </c>
      <c r="AG77">
        <v>986872</v>
      </c>
      <c r="AH77">
        <v>981672</v>
      </c>
      <c r="AI77">
        <v>976472</v>
      </c>
      <c r="AJ77">
        <v>971272</v>
      </c>
      <c r="AK77">
        <v>966072</v>
      </c>
      <c r="AL77">
        <v>960872</v>
      </c>
      <c r="AM77">
        <v>955672</v>
      </c>
      <c r="AN77">
        <v>950472</v>
      </c>
    </row>
    <row r="78" spans="12:40" x14ac:dyDescent="0.25">
      <c r="L78">
        <v>-120057.76764608291</v>
      </c>
      <c r="M78">
        <v>-62750.426594008924</v>
      </c>
      <c r="N78">
        <v>32510.304245499661</v>
      </c>
      <c r="O78">
        <v>75600.087841634639</v>
      </c>
      <c r="P78">
        <v>171131.16240223264</v>
      </c>
      <c r="Q78">
        <v>186766.21327926137</v>
      </c>
      <c r="R78">
        <v>361417.46516344405</v>
      </c>
      <c r="S78">
        <v>395968.04715206684</v>
      </c>
      <c r="T78">
        <v>484256.76775460818</v>
      </c>
      <c r="U78">
        <v>608400.75994227338</v>
      </c>
      <c r="V78">
        <v>570620.35719040351</v>
      </c>
      <c r="W78">
        <v>643674.33829632355</v>
      </c>
      <c r="X78">
        <v>619632.2464091091</v>
      </c>
      <c r="Y78">
        <v>810196.32910214341</v>
      </c>
      <c r="Z78">
        <v>889551.49835109035</v>
      </c>
      <c r="AA78">
        <v>1018072</v>
      </c>
      <c r="AB78">
        <v>1012872</v>
      </c>
      <c r="AC78">
        <v>1007672</v>
      </c>
      <c r="AD78">
        <v>1002472</v>
      </c>
      <c r="AE78">
        <v>997272</v>
      </c>
      <c r="AF78">
        <v>992072</v>
      </c>
      <c r="AG78">
        <v>986872</v>
      </c>
      <c r="AH78">
        <v>981672</v>
      </c>
      <c r="AI78">
        <v>976472</v>
      </c>
      <c r="AJ78">
        <v>971272</v>
      </c>
      <c r="AK78">
        <v>966072</v>
      </c>
      <c r="AL78">
        <v>960872</v>
      </c>
      <c r="AM78">
        <v>955672</v>
      </c>
      <c r="AN78">
        <v>950472</v>
      </c>
    </row>
    <row r="79" spans="12:40" x14ac:dyDescent="0.25">
      <c r="L79">
        <v>-135805.04528123094</v>
      </c>
      <c r="M79">
        <v>-47074.807408984751</v>
      </c>
      <c r="N79">
        <v>20917.603802504018</v>
      </c>
      <c r="O79">
        <v>63120.520302776364</v>
      </c>
      <c r="P79">
        <v>149362.27550543763</v>
      </c>
      <c r="Q79">
        <v>197959.05406481202</v>
      </c>
      <c r="R79">
        <v>287758.92607979942</v>
      </c>
      <c r="S79">
        <v>371080.44236773695</v>
      </c>
      <c r="T79">
        <v>420206.94234861422</v>
      </c>
      <c r="U79">
        <v>458283.73254347383</v>
      </c>
      <c r="V79">
        <v>589654.15640027286</v>
      </c>
      <c r="W79">
        <v>722556.29935165751</v>
      </c>
      <c r="X79">
        <v>709122.27207360719</v>
      </c>
      <c r="Y79">
        <v>839411.920236042</v>
      </c>
      <c r="Z79">
        <v>956896.59155973466</v>
      </c>
      <c r="AA79">
        <v>784969.95481672417</v>
      </c>
      <c r="AB79">
        <v>922149.96977209114</v>
      </c>
      <c r="AC79">
        <v>1007672</v>
      </c>
      <c r="AD79">
        <v>1002472</v>
      </c>
      <c r="AE79">
        <v>997272</v>
      </c>
      <c r="AF79">
        <v>992072</v>
      </c>
      <c r="AG79">
        <v>986872</v>
      </c>
      <c r="AH79">
        <v>981672</v>
      </c>
      <c r="AI79">
        <v>976472</v>
      </c>
      <c r="AJ79">
        <v>971272</v>
      </c>
      <c r="AK79">
        <v>966072</v>
      </c>
      <c r="AL79">
        <v>960872</v>
      </c>
      <c r="AM79">
        <v>955672</v>
      </c>
      <c r="AN79">
        <v>950472</v>
      </c>
    </row>
    <row r="80" spans="12:40" x14ac:dyDescent="0.25">
      <c r="L80">
        <v>-120186.49322428973</v>
      </c>
      <c r="M80">
        <v>-36513.846355696907</v>
      </c>
      <c r="N80">
        <v>39114.298169372953</v>
      </c>
      <c r="O80">
        <v>89001.096442845184</v>
      </c>
      <c r="P80">
        <v>100806.83066963893</v>
      </c>
      <c r="Q80">
        <v>203024.97929430089</v>
      </c>
      <c r="R80">
        <v>296590.88445927529</v>
      </c>
      <c r="S80">
        <v>413118.23701023275</v>
      </c>
      <c r="T80">
        <v>459783.47969002102</v>
      </c>
      <c r="U80">
        <v>550568.22931097157</v>
      </c>
      <c r="V80">
        <v>602374.44910560292</v>
      </c>
      <c r="W80">
        <v>683719.87880670978</v>
      </c>
      <c r="X80">
        <v>778001.78283074498</v>
      </c>
      <c r="Y80">
        <v>758852.76575082785</v>
      </c>
      <c r="Z80">
        <v>848982.51685709204</v>
      </c>
      <c r="AA80">
        <v>988777.31556332135</v>
      </c>
      <c r="AB80">
        <v>1012872</v>
      </c>
      <c r="AC80">
        <v>1007672</v>
      </c>
      <c r="AD80">
        <v>1002472</v>
      </c>
      <c r="AE80">
        <v>997272</v>
      </c>
      <c r="AF80">
        <v>992072</v>
      </c>
      <c r="AG80">
        <v>986872</v>
      </c>
      <c r="AH80">
        <v>981672</v>
      </c>
      <c r="AI80">
        <v>976472</v>
      </c>
      <c r="AJ80">
        <v>971272</v>
      </c>
      <c r="AK80">
        <v>966072</v>
      </c>
      <c r="AL80">
        <v>960872</v>
      </c>
      <c r="AM80">
        <v>955672</v>
      </c>
      <c r="AN80">
        <v>950472</v>
      </c>
    </row>
    <row r="81" spans="12:40" x14ac:dyDescent="0.25">
      <c r="L81">
        <v>-148006.38567129918</v>
      </c>
      <c r="M81">
        <v>-53059.963024562923</v>
      </c>
      <c r="N81">
        <v>21984.717781275278</v>
      </c>
      <c r="O81">
        <v>85679.501428726013</v>
      </c>
      <c r="P81">
        <v>180005.34074268909</v>
      </c>
      <c r="Q81">
        <v>193490.47310282371</v>
      </c>
      <c r="R81">
        <v>244917.39893155964</v>
      </c>
      <c r="S81">
        <v>337369.80144010065</v>
      </c>
      <c r="T81">
        <v>505253.39745912259</v>
      </c>
      <c r="U81">
        <v>530336.67074288009</v>
      </c>
      <c r="V81">
        <v>618027.75137263385</v>
      </c>
      <c r="W81">
        <v>692505.13025184837</v>
      </c>
      <c r="X81">
        <v>765839.82758287014</v>
      </c>
      <c r="Y81">
        <v>733027.89268678357</v>
      </c>
      <c r="Z81">
        <v>837272.38384764991</v>
      </c>
      <c r="AA81">
        <v>926880.70144252805</v>
      </c>
      <c r="AB81">
        <v>1012872</v>
      </c>
      <c r="AC81">
        <v>1007672</v>
      </c>
      <c r="AD81">
        <v>1002472</v>
      </c>
      <c r="AE81">
        <v>997272</v>
      </c>
      <c r="AF81">
        <v>992072</v>
      </c>
      <c r="AG81">
        <v>986872</v>
      </c>
      <c r="AH81">
        <v>981672</v>
      </c>
      <c r="AI81">
        <v>976472</v>
      </c>
      <c r="AJ81">
        <v>971272</v>
      </c>
      <c r="AK81">
        <v>966072</v>
      </c>
      <c r="AL81">
        <v>960872</v>
      </c>
      <c r="AM81">
        <v>955672</v>
      </c>
      <c r="AN81">
        <v>950472</v>
      </c>
    </row>
    <row r="82" spans="12:40" x14ac:dyDescent="0.25">
      <c r="L82">
        <v>-130997.51360861422</v>
      </c>
      <c r="M82">
        <v>-44363.322553218342</v>
      </c>
      <c r="N82">
        <v>9274.0175218647346</v>
      </c>
      <c r="O82">
        <v>89481.770563637139</v>
      </c>
      <c r="P82">
        <v>117134.3426865947</v>
      </c>
      <c r="Q82">
        <v>200884.11208204261</v>
      </c>
      <c r="R82">
        <v>245500.67794067913</v>
      </c>
      <c r="S82">
        <v>298557.24407432647</v>
      </c>
      <c r="T82">
        <v>469575.28589539055</v>
      </c>
      <c r="U82">
        <v>468518.33648838825</v>
      </c>
      <c r="V82">
        <v>581449.67388237314</v>
      </c>
      <c r="W82">
        <v>560713.11320169666</v>
      </c>
      <c r="X82">
        <v>708087.54571701796</v>
      </c>
      <c r="Y82">
        <v>783838.81323799258</v>
      </c>
      <c r="Z82">
        <v>930288.26748095034</v>
      </c>
      <c r="AA82">
        <v>868833.59996266919</v>
      </c>
      <c r="AB82">
        <v>1012872</v>
      </c>
      <c r="AC82">
        <v>1007672</v>
      </c>
      <c r="AD82">
        <v>1002472</v>
      </c>
      <c r="AE82">
        <v>997272</v>
      </c>
      <c r="AF82">
        <v>992072</v>
      </c>
      <c r="AG82">
        <v>986872</v>
      </c>
      <c r="AH82">
        <v>981672</v>
      </c>
      <c r="AI82">
        <v>976472</v>
      </c>
      <c r="AJ82">
        <v>971272</v>
      </c>
      <c r="AK82">
        <v>966072</v>
      </c>
      <c r="AL82">
        <v>960872</v>
      </c>
      <c r="AM82">
        <v>955672</v>
      </c>
      <c r="AN82">
        <v>950472</v>
      </c>
    </row>
    <row r="83" spans="12:40" x14ac:dyDescent="0.25">
      <c r="L83">
        <v>-134927.38897155761</v>
      </c>
      <c r="M83">
        <v>-63005.141462591477</v>
      </c>
      <c r="N83">
        <v>46008.256233978434</v>
      </c>
      <c r="O83">
        <v>59484.474413132994</v>
      </c>
      <c r="P83">
        <v>119275.89975519467</v>
      </c>
      <c r="Q83">
        <v>240646.59947197186</v>
      </c>
      <c r="R83">
        <v>377404.55209520797</v>
      </c>
      <c r="S83">
        <v>303289.31491261243</v>
      </c>
      <c r="T83">
        <v>425066.20785674104</v>
      </c>
      <c r="U83">
        <v>502133.45344273071</v>
      </c>
      <c r="V83">
        <v>606032.18690202967</v>
      </c>
      <c r="W83">
        <v>623630.59223008924</v>
      </c>
      <c r="X83">
        <v>688054.64100048644</v>
      </c>
      <c r="Y83">
        <v>859442.02326155594</v>
      </c>
      <c r="Z83">
        <v>770587.64431965142</v>
      </c>
      <c r="AA83">
        <v>978669.64612611639</v>
      </c>
      <c r="AB83">
        <v>1012872</v>
      </c>
      <c r="AC83">
        <v>1007672</v>
      </c>
      <c r="AD83">
        <v>1002472</v>
      </c>
      <c r="AE83">
        <v>997272</v>
      </c>
      <c r="AF83">
        <v>992072</v>
      </c>
      <c r="AG83">
        <v>986872</v>
      </c>
      <c r="AH83">
        <v>981672</v>
      </c>
      <c r="AI83">
        <v>976472</v>
      </c>
      <c r="AJ83">
        <v>971272</v>
      </c>
      <c r="AK83">
        <v>966072</v>
      </c>
      <c r="AL83">
        <v>960872</v>
      </c>
      <c r="AM83">
        <v>955672</v>
      </c>
      <c r="AN83">
        <v>950472</v>
      </c>
    </row>
    <row r="84" spans="12:40" x14ac:dyDescent="0.25">
      <c r="L84">
        <v>-113591.00856093667</v>
      </c>
      <c r="M84">
        <v>-35066.428295703139</v>
      </c>
      <c r="N84">
        <v>-1418.4001800327096</v>
      </c>
      <c r="O84">
        <v>100230.38332638051</v>
      </c>
      <c r="P84">
        <v>143179.1705426597</v>
      </c>
      <c r="Q84">
        <v>267303.28881119285</v>
      </c>
      <c r="R84">
        <v>325830.18785353447</v>
      </c>
      <c r="S84">
        <v>399556.98043575638</v>
      </c>
      <c r="T84">
        <v>395722.69821481616</v>
      </c>
      <c r="U84">
        <v>503757.74118384649</v>
      </c>
      <c r="V84">
        <v>582681.66745094303</v>
      </c>
      <c r="W84">
        <v>494831.88556344667</v>
      </c>
      <c r="X84">
        <v>638952.92695043318</v>
      </c>
      <c r="Y84">
        <v>724279.45848806074</v>
      </c>
      <c r="Z84">
        <v>844555.09022228234</v>
      </c>
      <c r="AA84">
        <v>917372.2946604013</v>
      </c>
      <c r="AB84">
        <v>922362.82307554851</v>
      </c>
      <c r="AC84">
        <v>924585.94726855843</v>
      </c>
      <c r="AD84">
        <v>1002472</v>
      </c>
      <c r="AE84">
        <v>997272</v>
      </c>
      <c r="AF84">
        <v>992072</v>
      </c>
      <c r="AG84">
        <v>986872</v>
      </c>
      <c r="AH84">
        <v>981672</v>
      </c>
      <c r="AI84">
        <v>976472</v>
      </c>
      <c r="AJ84">
        <v>971272</v>
      </c>
      <c r="AK84">
        <v>966072</v>
      </c>
      <c r="AL84">
        <v>960872</v>
      </c>
      <c r="AM84">
        <v>955672</v>
      </c>
      <c r="AN84">
        <v>950472</v>
      </c>
    </row>
    <row r="85" spans="12:40" x14ac:dyDescent="0.25">
      <c r="L85">
        <v>-129085.87753709219</v>
      </c>
      <c r="M85">
        <v>-48823.698316466296</v>
      </c>
      <c r="N85">
        <v>-14639.369513105135</v>
      </c>
      <c r="O85">
        <v>102496.09088262683</v>
      </c>
      <c r="P85">
        <v>173053.87692217831</v>
      </c>
      <c r="Q85">
        <v>237272.48803268641</v>
      </c>
      <c r="R85">
        <v>239313.392661875</v>
      </c>
      <c r="S85">
        <v>378462.40994975844</v>
      </c>
      <c r="T85">
        <v>386168.95534655987</v>
      </c>
      <c r="U85">
        <v>554055.88295087777</v>
      </c>
      <c r="V85">
        <v>631240.4017055782</v>
      </c>
      <c r="W85">
        <v>741769.6771508134</v>
      </c>
      <c r="X85">
        <v>600913.63214750553</v>
      </c>
      <c r="Y85">
        <v>735945.27391760726</v>
      </c>
      <c r="Z85">
        <v>887092.83846041351</v>
      </c>
      <c r="AA85">
        <v>882404.16972594033</v>
      </c>
      <c r="AB85">
        <v>1012872</v>
      </c>
      <c r="AC85">
        <v>1007672</v>
      </c>
      <c r="AD85">
        <v>1002472</v>
      </c>
      <c r="AE85">
        <v>997272</v>
      </c>
      <c r="AF85">
        <v>992072</v>
      </c>
      <c r="AG85">
        <v>986872</v>
      </c>
      <c r="AH85">
        <v>981672</v>
      </c>
      <c r="AI85">
        <v>976472</v>
      </c>
      <c r="AJ85">
        <v>971272</v>
      </c>
      <c r="AK85">
        <v>966072</v>
      </c>
      <c r="AL85">
        <v>960872</v>
      </c>
      <c r="AM85">
        <v>955672</v>
      </c>
      <c r="AN85">
        <v>950472</v>
      </c>
    </row>
    <row r="86" spans="12:40" x14ac:dyDescent="0.25">
      <c r="L86">
        <v>-129591.84176935931</v>
      </c>
      <c r="M86">
        <v>-40657.620422390988</v>
      </c>
      <c r="N86">
        <v>964.62618747446686</v>
      </c>
      <c r="O86">
        <v>88983.46173776011</v>
      </c>
      <c r="P86">
        <v>151492.46465853637</v>
      </c>
      <c r="Q86">
        <v>233370.1102611972</v>
      </c>
      <c r="R86">
        <v>310078.60761302523</v>
      </c>
      <c r="S86">
        <v>365222.32331886399</v>
      </c>
      <c r="T86">
        <v>511163.76542435074</v>
      </c>
      <c r="U86">
        <v>521823.84345378284</v>
      </c>
      <c r="V86">
        <v>530802.87386376807</v>
      </c>
      <c r="W86">
        <v>633273.72150746919</v>
      </c>
      <c r="X86">
        <v>846199.79885753221</v>
      </c>
      <c r="Y86">
        <v>734379.5019543767</v>
      </c>
      <c r="Z86">
        <v>863392.63634270011</v>
      </c>
      <c r="AA86">
        <v>803707.3106199191</v>
      </c>
      <c r="AB86">
        <v>1012872</v>
      </c>
      <c r="AC86">
        <v>1007672</v>
      </c>
      <c r="AD86">
        <v>1002472</v>
      </c>
      <c r="AE86">
        <v>997272</v>
      </c>
      <c r="AF86">
        <v>992072</v>
      </c>
      <c r="AG86">
        <v>986872</v>
      </c>
      <c r="AH86">
        <v>981672</v>
      </c>
      <c r="AI86">
        <v>976472</v>
      </c>
      <c r="AJ86">
        <v>971272</v>
      </c>
      <c r="AK86">
        <v>966072</v>
      </c>
      <c r="AL86">
        <v>960872</v>
      </c>
      <c r="AM86">
        <v>955672</v>
      </c>
      <c r="AN86">
        <v>950472</v>
      </c>
    </row>
    <row r="87" spans="12:40" x14ac:dyDescent="0.25">
      <c r="L87">
        <v>-138408.96098914579</v>
      </c>
      <c r="M87">
        <v>-52131.922465629177</v>
      </c>
      <c r="N87">
        <v>-20182.461719263811</v>
      </c>
      <c r="O87">
        <v>56151.772334387293</v>
      </c>
      <c r="P87">
        <v>97306.522439770401</v>
      </c>
      <c r="Q87">
        <v>168155.30363802542</v>
      </c>
      <c r="R87">
        <v>192068.62608893891</v>
      </c>
      <c r="S87">
        <v>362287.32177208737</v>
      </c>
      <c r="T87">
        <v>394953.96515729418</v>
      </c>
      <c r="U87">
        <v>531205.16632057913</v>
      </c>
      <c r="V87">
        <v>413772.52887883584</v>
      </c>
      <c r="W87">
        <v>666354.72129263845</v>
      </c>
      <c r="X87">
        <v>661230.12148147775</v>
      </c>
      <c r="Y87">
        <v>773735.3359116232</v>
      </c>
      <c r="Z87">
        <v>945467.57975322986</v>
      </c>
      <c r="AA87">
        <v>1018072</v>
      </c>
      <c r="AB87">
        <v>1012872</v>
      </c>
      <c r="AC87">
        <v>1007672</v>
      </c>
      <c r="AD87">
        <v>1002472</v>
      </c>
      <c r="AE87">
        <v>997272</v>
      </c>
      <c r="AF87">
        <v>992072</v>
      </c>
      <c r="AG87">
        <v>986872</v>
      </c>
      <c r="AH87">
        <v>981672</v>
      </c>
      <c r="AI87">
        <v>976472</v>
      </c>
      <c r="AJ87">
        <v>971272</v>
      </c>
      <c r="AK87">
        <v>966072</v>
      </c>
      <c r="AL87">
        <v>960872</v>
      </c>
      <c r="AM87">
        <v>955672</v>
      </c>
      <c r="AN87">
        <v>950472</v>
      </c>
    </row>
    <row r="88" spans="12:40" x14ac:dyDescent="0.25">
      <c r="L88">
        <v>-118258.76450965437</v>
      </c>
      <c r="M88">
        <v>-54627.882910736836</v>
      </c>
      <c r="N88">
        <v>-30004.651632949477</v>
      </c>
      <c r="O88">
        <v>84064.042078254628</v>
      </c>
      <c r="P88">
        <v>135323.72992803203</v>
      </c>
      <c r="Q88">
        <v>212956.04436376423</v>
      </c>
      <c r="R88">
        <v>364972.28784380853</v>
      </c>
      <c r="S88">
        <v>316892.42419015325</v>
      </c>
      <c r="T88">
        <v>405243.87425322214</v>
      </c>
      <c r="U88">
        <v>463617.48196929519</v>
      </c>
      <c r="V88">
        <v>568966.62191049126</v>
      </c>
      <c r="W88">
        <v>689150.44378730166</v>
      </c>
      <c r="X88">
        <v>789558.08975343732</v>
      </c>
      <c r="Y88">
        <v>710238.16564761242</v>
      </c>
      <c r="Z88">
        <v>967547.81092072511</v>
      </c>
      <c r="AA88">
        <v>979854.91257472942</v>
      </c>
      <c r="AB88">
        <v>943757.12106252345</v>
      </c>
      <c r="AC88">
        <v>921308.27244466031</v>
      </c>
      <c r="AD88">
        <v>1002472</v>
      </c>
      <c r="AE88">
        <v>997272</v>
      </c>
      <c r="AF88">
        <v>992072</v>
      </c>
      <c r="AG88">
        <v>986872</v>
      </c>
      <c r="AH88">
        <v>981672</v>
      </c>
      <c r="AI88">
        <v>976472</v>
      </c>
      <c r="AJ88">
        <v>971272</v>
      </c>
      <c r="AK88">
        <v>966072</v>
      </c>
      <c r="AL88">
        <v>960872</v>
      </c>
      <c r="AM88">
        <v>955672</v>
      </c>
      <c r="AN88">
        <v>950472</v>
      </c>
    </row>
    <row r="89" spans="12:40" x14ac:dyDescent="0.25">
      <c r="L89">
        <v>-121190.2374992345</v>
      </c>
      <c r="M89">
        <v>-63533.703052122146</v>
      </c>
      <c r="N89">
        <v>13659.54865842429</v>
      </c>
      <c r="O89">
        <v>116915.76909701515</v>
      </c>
      <c r="P89">
        <v>194557.81061007606</v>
      </c>
      <c r="Q89">
        <v>232203.24443017738</v>
      </c>
      <c r="R89">
        <v>304177.54053942591</v>
      </c>
      <c r="S89">
        <v>376425.92603088182</v>
      </c>
      <c r="T89">
        <v>492101.18765840295</v>
      </c>
      <c r="U89">
        <v>469218.17185545643</v>
      </c>
      <c r="V89">
        <v>620229.42039289186</v>
      </c>
      <c r="W89">
        <v>751439.38766142959</v>
      </c>
      <c r="X89">
        <v>732345.70233243797</v>
      </c>
      <c r="Y89">
        <v>909539.79313454195</v>
      </c>
      <c r="Z89">
        <v>798384.33237726172</v>
      </c>
      <c r="AA89">
        <v>1018072</v>
      </c>
      <c r="AB89">
        <v>1012872</v>
      </c>
      <c r="AC89">
        <v>994729.09197339183</v>
      </c>
      <c r="AD89">
        <v>1002472</v>
      </c>
      <c r="AE89">
        <v>997272</v>
      </c>
      <c r="AF89">
        <v>992072</v>
      </c>
      <c r="AG89">
        <v>986872</v>
      </c>
      <c r="AH89">
        <v>981672</v>
      </c>
      <c r="AI89">
        <v>976472</v>
      </c>
      <c r="AJ89">
        <v>971272</v>
      </c>
      <c r="AK89">
        <v>966072</v>
      </c>
      <c r="AL89">
        <v>960872</v>
      </c>
      <c r="AM89">
        <v>955672</v>
      </c>
      <c r="AN89">
        <v>950472</v>
      </c>
    </row>
    <row r="90" spans="12:40" x14ac:dyDescent="0.25">
      <c r="L90">
        <v>-125925.61945230188</v>
      </c>
      <c r="M90">
        <v>-59425.008961645188</v>
      </c>
      <c r="N90">
        <v>7614.9619508848991</v>
      </c>
      <c r="O90">
        <v>86856.936130118673</v>
      </c>
      <c r="P90">
        <v>173695.20259294775</v>
      </c>
      <c r="Q90">
        <v>235671.01860904775</v>
      </c>
      <c r="R90">
        <v>286454.13873148034</v>
      </c>
      <c r="S90">
        <v>341513.686973228</v>
      </c>
      <c r="T90">
        <v>444455.14558500692</v>
      </c>
      <c r="U90">
        <v>523100.59948928875</v>
      </c>
      <c r="V90">
        <v>601510.05952592008</v>
      </c>
      <c r="W90">
        <v>549130.30952906678</v>
      </c>
      <c r="X90">
        <v>695468.95450658491</v>
      </c>
      <c r="Y90">
        <v>849430.51464143349</v>
      </c>
      <c r="Z90">
        <v>884821.23811592301</v>
      </c>
      <c r="AA90">
        <v>858245.92713083932</v>
      </c>
      <c r="AB90">
        <v>1012872</v>
      </c>
      <c r="AC90">
        <v>1007672</v>
      </c>
      <c r="AD90">
        <v>1002472</v>
      </c>
      <c r="AE90">
        <v>997272</v>
      </c>
      <c r="AF90">
        <v>992072</v>
      </c>
      <c r="AG90">
        <v>986872</v>
      </c>
      <c r="AH90">
        <v>981672</v>
      </c>
      <c r="AI90">
        <v>976472</v>
      </c>
      <c r="AJ90">
        <v>971272</v>
      </c>
      <c r="AK90">
        <v>966072</v>
      </c>
      <c r="AL90">
        <v>960872</v>
      </c>
      <c r="AM90">
        <v>955672</v>
      </c>
      <c r="AN90">
        <v>950472</v>
      </c>
    </row>
    <row r="91" spans="12:40" x14ac:dyDescent="0.25">
      <c r="L91">
        <v>-134373.18435703404</v>
      </c>
      <c r="M91">
        <v>-64064.904206462437</v>
      </c>
      <c r="N91">
        <v>34287.389574277215</v>
      </c>
      <c r="O91">
        <v>117797.29042773659</v>
      </c>
      <c r="P91">
        <v>172127.47879364318</v>
      </c>
      <c r="Q91">
        <v>254682.07717457018</v>
      </c>
      <c r="R91">
        <v>325006.51964702783</v>
      </c>
      <c r="S91">
        <v>370096.64967565937</v>
      </c>
      <c r="T91">
        <v>407597.53659973049</v>
      </c>
      <c r="U91">
        <v>473844.01246247708</v>
      </c>
      <c r="V91">
        <v>470739.49803019455</v>
      </c>
      <c r="W91">
        <v>564158.13884637295</v>
      </c>
      <c r="X91">
        <v>640706.24450568482</v>
      </c>
      <c r="Y91">
        <v>853924.34492405481</v>
      </c>
      <c r="Z91">
        <v>838224.62432925543</v>
      </c>
      <c r="AA91">
        <v>1001608.0421786462</v>
      </c>
      <c r="AB91">
        <v>1012872</v>
      </c>
      <c r="AC91">
        <v>1007672</v>
      </c>
      <c r="AD91">
        <v>1002472</v>
      </c>
      <c r="AE91">
        <v>997272</v>
      </c>
      <c r="AF91">
        <v>992072</v>
      </c>
      <c r="AG91">
        <v>986872</v>
      </c>
      <c r="AH91">
        <v>981672</v>
      </c>
      <c r="AI91">
        <v>976472</v>
      </c>
      <c r="AJ91">
        <v>971272</v>
      </c>
      <c r="AK91">
        <v>966072</v>
      </c>
      <c r="AL91">
        <v>960872</v>
      </c>
      <c r="AM91">
        <v>955672</v>
      </c>
      <c r="AN91">
        <v>950472</v>
      </c>
    </row>
    <row r="92" spans="12:40" x14ac:dyDescent="0.25">
      <c r="L92">
        <v>-126642.18288382702</v>
      </c>
      <c r="M92">
        <v>-53677.422480247449</v>
      </c>
      <c r="N92">
        <v>-6816.5911574300844</v>
      </c>
      <c r="O92">
        <v>38654.510683243163</v>
      </c>
      <c r="P92">
        <v>205737.01972401771</v>
      </c>
      <c r="Q92">
        <v>225737.65680577606</v>
      </c>
      <c r="R92">
        <v>291349.32244938856</v>
      </c>
      <c r="S92">
        <v>374993.94932567782</v>
      </c>
      <c r="T92">
        <v>464713.11504995881</v>
      </c>
      <c r="U92">
        <v>531116.62184685259</v>
      </c>
      <c r="V92">
        <v>545554.81280249474</v>
      </c>
      <c r="W92">
        <v>542376.77236858127</v>
      </c>
      <c r="X92">
        <v>643011.49418816087</v>
      </c>
      <c r="Y92">
        <v>749795.11508996459</v>
      </c>
      <c r="Z92">
        <v>902618.88976259623</v>
      </c>
      <c r="AA92">
        <v>894103.38998001115</v>
      </c>
      <c r="AB92">
        <v>998076.91831813171</v>
      </c>
      <c r="AC92">
        <v>1007672</v>
      </c>
      <c r="AD92">
        <v>1002472</v>
      </c>
      <c r="AE92">
        <v>997272</v>
      </c>
      <c r="AF92">
        <v>992072</v>
      </c>
      <c r="AG92">
        <v>986872</v>
      </c>
      <c r="AH92">
        <v>981672</v>
      </c>
      <c r="AI92">
        <v>976472</v>
      </c>
      <c r="AJ92">
        <v>971272</v>
      </c>
      <c r="AK92">
        <v>966072</v>
      </c>
      <c r="AL92">
        <v>960872</v>
      </c>
      <c r="AM92">
        <v>955672</v>
      </c>
      <c r="AN92">
        <v>950472</v>
      </c>
    </row>
    <row r="93" spans="12:40" x14ac:dyDescent="0.25">
      <c r="L93">
        <v>-119505.4533935755</v>
      </c>
      <c r="M93">
        <v>-55927.952407341218</v>
      </c>
      <c r="N93">
        <v>8524.0691683569457</v>
      </c>
      <c r="O93">
        <v>83579.425548495841</v>
      </c>
      <c r="P93">
        <v>159290.85292269604</v>
      </c>
      <c r="Q93">
        <v>168200.10466630419</v>
      </c>
      <c r="R93">
        <v>272415.55794665043</v>
      </c>
      <c r="S93">
        <v>314395.9519112776</v>
      </c>
      <c r="T93">
        <v>475990.36879898771</v>
      </c>
      <c r="U93">
        <v>507121.39310194191</v>
      </c>
      <c r="V93">
        <v>634665.88725308341</v>
      </c>
      <c r="W93">
        <v>739273.55812354782</v>
      </c>
      <c r="X93">
        <v>555431.95420327131</v>
      </c>
      <c r="Y93">
        <v>731395.7044598842</v>
      </c>
      <c r="Z93">
        <v>823161.43134099222</v>
      </c>
      <c r="AA93">
        <v>1018072</v>
      </c>
      <c r="AB93">
        <v>970059.44935058802</v>
      </c>
      <c r="AC93">
        <v>974618.98119212012</v>
      </c>
      <c r="AD93">
        <v>1002472</v>
      </c>
      <c r="AE93">
        <v>997272</v>
      </c>
      <c r="AF93">
        <v>992072</v>
      </c>
      <c r="AG93">
        <v>986872</v>
      </c>
      <c r="AH93">
        <v>981672</v>
      </c>
      <c r="AI93">
        <v>976472</v>
      </c>
      <c r="AJ93">
        <v>971272</v>
      </c>
      <c r="AK93">
        <v>966072</v>
      </c>
      <c r="AL93">
        <v>960872</v>
      </c>
      <c r="AM93">
        <v>955672</v>
      </c>
      <c r="AN93">
        <v>950472</v>
      </c>
    </row>
    <row r="94" spans="12:40" x14ac:dyDescent="0.25">
      <c r="L94">
        <v>-125363.80730510224</v>
      </c>
      <c r="M94">
        <v>-49734.999613643624</v>
      </c>
      <c r="N94">
        <v>-5095.2408659365028</v>
      </c>
      <c r="O94">
        <v>51452.775564003619</v>
      </c>
      <c r="P94">
        <v>158739.6084044259</v>
      </c>
      <c r="Q94">
        <v>220992.33148439694</v>
      </c>
      <c r="R94">
        <v>286349.77388717572</v>
      </c>
      <c r="S94">
        <v>491461.14783198666</v>
      </c>
      <c r="T94">
        <v>503550.23170688841</v>
      </c>
      <c r="U94">
        <v>553816.56189485639</v>
      </c>
      <c r="V94">
        <v>625347.51891440141</v>
      </c>
      <c r="W94">
        <v>745639.23279241961</v>
      </c>
      <c r="X94">
        <v>684726.47522268293</v>
      </c>
      <c r="Y94">
        <v>766556.57651126315</v>
      </c>
      <c r="Z94">
        <v>891566.83700095047</v>
      </c>
      <c r="AA94">
        <v>967919.99218186503</v>
      </c>
      <c r="AB94">
        <v>1008344.8349046083</v>
      </c>
      <c r="AC94">
        <v>1007672</v>
      </c>
      <c r="AD94">
        <v>1002472</v>
      </c>
      <c r="AE94">
        <v>946370.87417104538</v>
      </c>
      <c r="AF94">
        <v>992072</v>
      </c>
      <c r="AG94">
        <v>986872</v>
      </c>
      <c r="AH94">
        <v>981672</v>
      </c>
      <c r="AI94">
        <v>976472</v>
      </c>
      <c r="AJ94">
        <v>971272</v>
      </c>
      <c r="AK94">
        <v>966072</v>
      </c>
      <c r="AL94">
        <v>960872</v>
      </c>
      <c r="AM94">
        <v>955672</v>
      </c>
      <c r="AN94">
        <v>950472</v>
      </c>
    </row>
    <row r="95" spans="12:40" x14ac:dyDescent="0.25">
      <c r="L95">
        <v>-140074.67396671092</v>
      </c>
      <c r="M95">
        <v>-54490.157123696292</v>
      </c>
      <c r="N95">
        <v>10165.498179968912</v>
      </c>
      <c r="O95">
        <v>90415.859928468359</v>
      </c>
      <c r="P95">
        <v>148736.49038908596</v>
      </c>
      <c r="Q95">
        <v>191626.77719834109</v>
      </c>
      <c r="R95">
        <v>277389.29372122185</v>
      </c>
      <c r="S95">
        <v>416591.11023481318</v>
      </c>
      <c r="T95">
        <v>352843.70733214065</v>
      </c>
      <c r="U95">
        <v>460056.80224315485</v>
      </c>
      <c r="V95">
        <v>570290.21860467538</v>
      </c>
      <c r="W95">
        <v>573864.02153076371</v>
      </c>
      <c r="X95">
        <v>695475.75180565799</v>
      </c>
      <c r="Y95">
        <v>713415.13958043023</v>
      </c>
      <c r="Z95">
        <v>850561.89150213357</v>
      </c>
      <c r="AA95">
        <v>962401.24648747989</v>
      </c>
      <c r="AB95">
        <v>901462.81692427723</v>
      </c>
      <c r="AC95">
        <v>1007672</v>
      </c>
      <c r="AD95">
        <v>1002472</v>
      </c>
      <c r="AE95">
        <v>997272</v>
      </c>
      <c r="AF95">
        <v>992072</v>
      </c>
      <c r="AG95">
        <v>986872</v>
      </c>
      <c r="AH95">
        <v>981672</v>
      </c>
      <c r="AI95">
        <v>976472</v>
      </c>
      <c r="AJ95">
        <v>971272</v>
      </c>
      <c r="AK95">
        <v>966072</v>
      </c>
      <c r="AL95">
        <v>960872</v>
      </c>
      <c r="AM95">
        <v>955672</v>
      </c>
      <c r="AN95">
        <v>950472</v>
      </c>
    </row>
    <row r="96" spans="12:40" x14ac:dyDescent="0.25">
      <c r="L96">
        <v>-137029.93189285044</v>
      </c>
      <c r="M96">
        <v>-54737.29206197476</v>
      </c>
      <c r="N96">
        <v>39325.347511248663</v>
      </c>
      <c r="O96">
        <v>73149.166388174868</v>
      </c>
      <c r="P96">
        <v>140491.77843541431</v>
      </c>
      <c r="Q96">
        <v>249245.29975061817</v>
      </c>
      <c r="R96">
        <v>330292.03174800775</v>
      </c>
      <c r="S96">
        <v>388092.20294706966</v>
      </c>
      <c r="T96">
        <v>346414.4969618601</v>
      </c>
      <c r="U96">
        <v>536127.49335556279</v>
      </c>
      <c r="V96">
        <v>626417.84539343836</v>
      </c>
      <c r="W96">
        <v>615423.9055847706</v>
      </c>
      <c r="X96">
        <v>699704.61830604111</v>
      </c>
      <c r="Y96">
        <v>804939.37538778153</v>
      </c>
      <c r="Z96">
        <v>808542.825116219</v>
      </c>
      <c r="AA96">
        <v>1018072</v>
      </c>
      <c r="AB96">
        <v>1012872</v>
      </c>
      <c r="AC96">
        <v>1007672</v>
      </c>
      <c r="AD96">
        <v>1002472</v>
      </c>
      <c r="AE96">
        <v>997272</v>
      </c>
      <c r="AF96">
        <v>992072</v>
      </c>
      <c r="AG96">
        <v>986872</v>
      </c>
      <c r="AH96">
        <v>981672</v>
      </c>
      <c r="AI96">
        <v>976472</v>
      </c>
      <c r="AJ96">
        <v>971272</v>
      </c>
      <c r="AK96">
        <v>966072</v>
      </c>
      <c r="AL96">
        <v>960872</v>
      </c>
      <c r="AM96">
        <v>955672</v>
      </c>
      <c r="AN96">
        <v>950472</v>
      </c>
    </row>
    <row r="97" spans="12:40" x14ac:dyDescent="0.25">
      <c r="L97">
        <v>-126375.9454632604</v>
      </c>
      <c r="M97">
        <v>-69673.48619378591</v>
      </c>
      <c r="N97">
        <v>-9477.1092616813257</v>
      </c>
      <c r="O97">
        <v>95219.092552407412</v>
      </c>
      <c r="P97">
        <v>152701.9145432933</v>
      </c>
      <c r="Q97">
        <v>235855.0342731073</v>
      </c>
      <c r="R97">
        <v>288271.2620467504</v>
      </c>
      <c r="S97">
        <v>299220.85551052948</v>
      </c>
      <c r="T97">
        <v>424824.29740568437</v>
      </c>
      <c r="U97">
        <v>569213.09114899556</v>
      </c>
      <c r="V97">
        <v>705162.83675321052</v>
      </c>
      <c r="W97">
        <v>554741.03648836212</v>
      </c>
      <c r="X97">
        <v>655082.85915277514</v>
      </c>
      <c r="Y97">
        <v>872063.19565050513</v>
      </c>
      <c r="Z97">
        <v>665304.23009158182</v>
      </c>
      <c r="AA97">
        <v>910348.12298892764</v>
      </c>
      <c r="AB97">
        <v>1012872</v>
      </c>
      <c r="AC97">
        <v>1007672</v>
      </c>
      <c r="AD97">
        <v>1002472</v>
      </c>
      <c r="AE97">
        <v>997272</v>
      </c>
      <c r="AF97">
        <v>992072</v>
      </c>
      <c r="AG97">
        <v>986872</v>
      </c>
      <c r="AH97">
        <v>981672</v>
      </c>
      <c r="AI97">
        <v>976472</v>
      </c>
      <c r="AJ97">
        <v>971272</v>
      </c>
      <c r="AK97">
        <v>966072</v>
      </c>
      <c r="AL97">
        <v>960872</v>
      </c>
      <c r="AM97">
        <v>955672</v>
      </c>
      <c r="AN97">
        <v>950472</v>
      </c>
    </row>
    <row r="98" spans="12:40" x14ac:dyDescent="0.25">
      <c r="L98">
        <v>-120641.20514529059</v>
      </c>
      <c r="M98">
        <v>-47963.338686490199</v>
      </c>
      <c r="N98">
        <v>2312.2333605305757</v>
      </c>
      <c r="O98">
        <v>88072.812502397108</v>
      </c>
      <c r="P98">
        <v>171243.79689036496</v>
      </c>
      <c r="Q98">
        <v>204766.73805007676</v>
      </c>
      <c r="R98">
        <v>357878.37220229651</v>
      </c>
      <c r="S98">
        <v>365370.26487710897</v>
      </c>
      <c r="T98">
        <v>515901.50308381487</v>
      </c>
      <c r="U98">
        <v>450301.22758340277</v>
      </c>
      <c r="V98">
        <v>662907.17477910384</v>
      </c>
      <c r="W98">
        <v>563206.04329588497</v>
      </c>
      <c r="X98">
        <v>887541.75949199731</v>
      </c>
      <c r="Y98">
        <v>832590.45238916366</v>
      </c>
      <c r="Z98">
        <v>874005.54104101472</v>
      </c>
      <c r="AA98">
        <v>1011269.3428558097</v>
      </c>
      <c r="AB98">
        <v>889271.9690464146</v>
      </c>
      <c r="AC98">
        <v>1007672</v>
      </c>
      <c r="AD98">
        <v>1002472</v>
      </c>
      <c r="AE98">
        <v>997272</v>
      </c>
      <c r="AF98">
        <v>992072</v>
      </c>
      <c r="AG98">
        <v>986872</v>
      </c>
      <c r="AH98">
        <v>981672</v>
      </c>
      <c r="AI98">
        <v>976472</v>
      </c>
      <c r="AJ98">
        <v>971272</v>
      </c>
      <c r="AK98">
        <v>966072</v>
      </c>
      <c r="AL98">
        <v>960872</v>
      </c>
      <c r="AM98">
        <v>955672</v>
      </c>
      <c r="AN98">
        <v>950472</v>
      </c>
    </row>
    <row r="99" spans="12:40" x14ac:dyDescent="0.25">
      <c r="L99">
        <v>-121633.72280160361</v>
      </c>
      <c r="M99">
        <v>-44802.251434800681</v>
      </c>
      <c r="N99">
        <v>38141.370214655064</v>
      </c>
      <c r="O99">
        <v>65470.940542513854</v>
      </c>
      <c r="P99">
        <v>162876.57616279495</v>
      </c>
      <c r="Q99">
        <v>216523.91338705248</v>
      </c>
      <c r="R99">
        <v>290113.97780106601</v>
      </c>
      <c r="S99">
        <v>402653.90102511505</v>
      </c>
      <c r="T99">
        <v>468570.54695649166</v>
      </c>
      <c r="U99">
        <v>517900.76114948059</v>
      </c>
      <c r="V99">
        <v>534960.77353497897</v>
      </c>
      <c r="W99">
        <v>623879.04068631714</v>
      </c>
      <c r="X99">
        <v>608231.83642562968</v>
      </c>
      <c r="Y99">
        <v>682739.56670767593</v>
      </c>
      <c r="Z99">
        <v>866668.98234437755</v>
      </c>
      <c r="AA99">
        <v>937354.93913872004</v>
      </c>
      <c r="AB99">
        <v>920752.14417426009</v>
      </c>
      <c r="AC99">
        <v>929777.73615713976</v>
      </c>
      <c r="AD99">
        <v>1002472</v>
      </c>
      <c r="AE99">
        <v>997272</v>
      </c>
      <c r="AF99">
        <v>992072</v>
      </c>
      <c r="AG99">
        <v>986872</v>
      </c>
      <c r="AH99">
        <v>981672</v>
      </c>
      <c r="AI99">
        <v>976472</v>
      </c>
      <c r="AJ99">
        <v>971272</v>
      </c>
      <c r="AK99">
        <v>966072</v>
      </c>
      <c r="AL99">
        <v>960872</v>
      </c>
      <c r="AM99">
        <v>955672</v>
      </c>
      <c r="AN99">
        <v>950472</v>
      </c>
    </row>
    <row r="100" spans="12:40" x14ac:dyDescent="0.25">
      <c r="L100">
        <v>-116695.9030487116</v>
      </c>
      <c r="M100">
        <v>-53624.740460288012</v>
      </c>
      <c r="N100">
        <v>40874.302413435071</v>
      </c>
      <c r="O100">
        <v>96514.638263951987</v>
      </c>
      <c r="P100">
        <v>120278.90456108295</v>
      </c>
      <c r="Q100">
        <v>233589.04152746405</v>
      </c>
      <c r="R100">
        <v>311328.86140142858</v>
      </c>
      <c r="S100">
        <v>403678.0296035948</v>
      </c>
      <c r="T100">
        <v>494692.8734239582</v>
      </c>
      <c r="U100">
        <v>539237.44642939232</v>
      </c>
      <c r="V100">
        <v>523344.01079123467</v>
      </c>
      <c r="W100">
        <v>663387.39756593283</v>
      </c>
      <c r="X100">
        <v>742549.74587642308</v>
      </c>
      <c r="Y100">
        <v>873168.28878571582</v>
      </c>
      <c r="Z100">
        <v>959443.05435824674</v>
      </c>
      <c r="AA100">
        <v>930971.94584289403</v>
      </c>
      <c r="AB100">
        <v>1012872</v>
      </c>
      <c r="AC100">
        <v>1007672</v>
      </c>
      <c r="AD100">
        <v>1002472</v>
      </c>
      <c r="AE100">
        <v>997272</v>
      </c>
      <c r="AF100">
        <v>992072</v>
      </c>
      <c r="AG100">
        <v>986872</v>
      </c>
      <c r="AH100">
        <v>981672</v>
      </c>
      <c r="AI100">
        <v>976472</v>
      </c>
      <c r="AJ100">
        <v>971272</v>
      </c>
      <c r="AK100">
        <v>966072</v>
      </c>
      <c r="AL100">
        <v>960872</v>
      </c>
      <c r="AM100">
        <v>955672</v>
      </c>
      <c r="AN100">
        <v>950472</v>
      </c>
    </row>
    <row r="101" spans="12:40" x14ac:dyDescent="0.25">
      <c r="L101">
        <v>-114471.07009223732</v>
      </c>
      <c r="M101">
        <v>-67970.590860964498</v>
      </c>
      <c r="N101">
        <v>8721.0008330002893</v>
      </c>
      <c r="O101">
        <v>63501.647834950592</v>
      </c>
      <c r="P101">
        <v>169025.3115907294</v>
      </c>
      <c r="Q101">
        <v>220369.2008727655</v>
      </c>
      <c r="R101">
        <v>281550.56317941926</v>
      </c>
      <c r="S101">
        <v>411913.23314470821</v>
      </c>
      <c r="T101">
        <v>412687.85100730322</v>
      </c>
      <c r="U101">
        <v>540402.43081216584</v>
      </c>
      <c r="V101">
        <v>502906.82376633992</v>
      </c>
      <c r="W101">
        <v>636022.55853455153</v>
      </c>
      <c r="X101">
        <v>730119.5118954489</v>
      </c>
      <c r="Y101">
        <v>840055.24180958956</v>
      </c>
      <c r="Z101">
        <v>778636.66580367181</v>
      </c>
      <c r="AA101">
        <v>954642.71629587351</v>
      </c>
      <c r="AB101">
        <v>1004162.8456933694</v>
      </c>
      <c r="AC101">
        <v>1007672</v>
      </c>
      <c r="AD101">
        <v>1002472</v>
      </c>
      <c r="AE101">
        <v>997272</v>
      </c>
      <c r="AF101">
        <v>992072</v>
      </c>
      <c r="AG101">
        <v>986872</v>
      </c>
      <c r="AH101">
        <v>981672</v>
      </c>
      <c r="AI101">
        <v>976472</v>
      </c>
      <c r="AJ101">
        <v>971272</v>
      </c>
      <c r="AK101">
        <v>966072</v>
      </c>
      <c r="AL101">
        <v>960872</v>
      </c>
      <c r="AM101">
        <v>955672</v>
      </c>
      <c r="AN101">
        <v>950472</v>
      </c>
    </row>
    <row r="102" spans="12:40" x14ac:dyDescent="0.25">
      <c r="L102">
        <v>-114758.3199558151</v>
      </c>
      <c r="M102">
        <v>-53568.773883804912</v>
      </c>
      <c r="N102">
        <v>24438.613699325826</v>
      </c>
      <c r="O102">
        <v>89993.029383264249</v>
      </c>
      <c r="P102">
        <v>170338.52818726911</v>
      </c>
      <c r="Q102">
        <v>250588.1445216157</v>
      </c>
      <c r="R102">
        <v>281526.1306564447</v>
      </c>
      <c r="S102">
        <v>310843.32639355236</v>
      </c>
      <c r="T102">
        <v>445029.11118910159</v>
      </c>
      <c r="U102">
        <v>453074.27084525023</v>
      </c>
      <c r="V102">
        <v>519507.63444668916</v>
      </c>
      <c r="W102">
        <v>614342.92475200212</v>
      </c>
      <c r="X102">
        <v>704480.24394012103</v>
      </c>
      <c r="Y102">
        <v>862764.62608471303</v>
      </c>
      <c r="Z102">
        <v>929785.80194391846</v>
      </c>
      <c r="AA102">
        <v>1007513.3290503253</v>
      </c>
      <c r="AB102">
        <v>888079.48172281752</v>
      </c>
      <c r="AC102">
        <v>1007672</v>
      </c>
      <c r="AD102">
        <v>1002472</v>
      </c>
      <c r="AE102">
        <v>997272</v>
      </c>
      <c r="AF102">
        <v>992072</v>
      </c>
      <c r="AG102">
        <v>986872</v>
      </c>
      <c r="AH102">
        <v>981672</v>
      </c>
      <c r="AI102">
        <v>976472</v>
      </c>
      <c r="AJ102">
        <v>971272</v>
      </c>
      <c r="AK102">
        <v>966072</v>
      </c>
      <c r="AL102">
        <v>960872</v>
      </c>
      <c r="AM102">
        <v>955672</v>
      </c>
      <c r="AN102">
        <v>950472</v>
      </c>
    </row>
    <row r="103" spans="12:40" x14ac:dyDescent="0.25">
      <c r="L103">
        <v>-148826.90803607297</v>
      </c>
      <c r="M103">
        <v>-74025.706652040826</v>
      </c>
      <c r="N103">
        <v>-9731.6445626374334</v>
      </c>
      <c r="O103">
        <v>94493.602258712519</v>
      </c>
      <c r="P103">
        <v>200155.82815032545</v>
      </c>
      <c r="Q103">
        <v>251825.72462050919</v>
      </c>
      <c r="R103">
        <v>312123.866550153</v>
      </c>
      <c r="S103">
        <v>402432.30996564508</v>
      </c>
      <c r="T103">
        <v>466534.10420616483</v>
      </c>
      <c r="U103">
        <v>489297.55762175168</v>
      </c>
      <c r="V103">
        <v>641049.72857013321</v>
      </c>
      <c r="W103">
        <v>574481.81409599213</v>
      </c>
      <c r="X103">
        <v>811009.20678357314</v>
      </c>
      <c r="Y103">
        <v>816001.75769513776</v>
      </c>
      <c r="Z103">
        <v>813612.17652296927</v>
      </c>
      <c r="AA103">
        <v>856857.34005233762</v>
      </c>
      <c r="AB103">
        <v>922451.41782518267</v>
      </c>
      <c r="AC103">
        <v>1007672</v>
      </c>
      <c r="AD103">
        <v>1002472</v>
      </c>
      <c r="AE103">
        <v>997272</v>
      </c>
      <c r="AF103">
        <v>992072</v>
      </c>
      <c r="AG103">
        <v>986872</v>
      </c>
      <c r="AH103">
        <v>981672</v>
      </c>
      <c r="AI103">
        <v>976472</v>
      </c>
      <c r="AJ103">
        <v>971272</v>
      </c>
      <c r="AK103">
        <v>966072</v>
      </c>
      <c r="AL103">
        <v>960872</v>
      </c>
      <c r="AM103">
        <v>955672</v>
      </c>
      <c r="AN103">
        <v>950472</v>
      </c>
    </row>
    <row r="104" spans="12:40" x14ac:dyDescent="0.25">
      <c r="L104">
        <v>-128991.04852260719</v>
      </c>
      <c r="M104">
        <v>-68671.376394201536</v>
      </c>
      <c r="N104">
        <v>40039.61898645421</v>
      </c>
      <c r="O104">
        <v>98460.388239232823</v>
      </c>
      <c r="P104">
        <v>128022.75695121486</v>
      </c>
      <c r="Q104">
        <v>262812.19310024101</v>
      </c>
      <c r="R104">
        <v>309486.39662381541</v>
      </c>
      <c r="S104">
        <v>332912.48013067967</v>
      </c>
      <c r="T104">
        <v>458210.44586385123</v>
      </c>
      <c r="U104">
        <v>494255.04306174861</v>
      </c>
      <c r="V104">
        <v>611800.89914771891</v>
      </c>
      <c r="W104">
        <v>679903.73424410401</v>
      </c>
      <c r="X104">
        <v>603904.43874470366</v>
      </c>
      <c r="Y104">
        <v>828740.2892240081</v>
      </c>
      <c r="Z104">
        <v>955316.08963415376</v>
      </c>
      <c r="AA104">
        <v>937535.83259673277</v>
      </c>
      <c r="AB104">
        <v>1012872</v>
      </c>
      <c r="AC104">
        <v>1007672</v>
      </c>
      <c r="AD104">
        <v>1002472</v>
      </c>
      <c r="AE104">
        <v>997272</v>
      </c>
      <c r="AF104">
        <v>992072</v>
      </c>
      <c r="AG104">
        <v>986872</v>
      </c>
      <c r="AH104">
        <v>981672</v>
      </c>
      <c r="AI104">
        <v>976472</v>
      </c>
      <c r="AJ104">
        <v>971272</v>
      </c>
      <c r="AK104">
        <v>966072</v>
      </c>
      <c r="AL104">
        <v>960872</v>
      </c>
      <c r="AM104">
        <v>955672</v>
      </c>
      <c r="AN104">
        <v>950472</v>
      </c>
    </row>
  </sheetData>
  <mergeCells count="1">
    <mergeCell ref="G1:H1"/>
  </mergeCells>
  <conditionalFormatting sqref="L1:AN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C71AC-3E88-4815-B2F0-A8EBBA6071C0}">
  <dimension ref="A1:C15"/>
  <sheetViews>
    <sheetView workbookViewId="0">
      <selection activeCell="B6" sqref="B6"/>
    </sheetView>
  </sheetViews>
  <sheetFormatPr defaultRowHeight="15" x14ac:dyDescent="0.25"/>
  <cols>
    <col min="1" max="1" width="24.5703125" bestFit="1" customWidth="1"/>
    <col min="2" max="2" width="12" bestFit="1" customWidth="1"/>
  </cols>
  <sheetData>
    <row r="1" spans="1:3" x14ac:dyDescent="0.25">
      <c r="A1" s="20" t="s">
        <v>53</v>
      </c>
      <c r="B1" s="20"/>
    </row>
    <row r="2" spans="1:3" x14ac:dyDescent="0.25">
      <c r="A2" t="s">
        <v>17</v>
      </c>
      <c r="B2">
        <f>'Simulace 1'!B11</f>
        <v>9</v>
      </c>
    </row>
    <row r="3" spans="1:3" x14ac:dyDescent="0.25">
      <c r="A3" t="s">
        <v>29</v>
      </c>
      <c r="B3" cm="1">
        <f t="array" ref="B3">_xlfn.IFS(B2&gt;=2,30000,1=1,0)</f>
        <v>30000</v>
      </c>
      <c r="C3" t="s">
        <v>32</v>
      </c>
    </row>
    <row r="4" spans="1:3" x14ac:dyDescent="0.25">
      <c r="A4" t="s">
        <v>30</v>
      </c>
      <c r="B4" cm="1">
        <f t="array" ref="B4">_xlfn.IFS(B3&gt;=2,60000,1=1,0)</f>
        <v>60000</v>
      </c>
      <c r="C4" t="s">
        <v>31</v>
      </c>
    </row>
    <row r="5" spans="1:3" x14ac:dyDescent="0.25">
      <c r="A5" t="s">
        <v>33</v>
      </c>
      <c r="B5" cm="1">
        <f t="array" ref="B5">_xlfn.IFS(FLOOR(B2-2,1)*8000&lt;0,0,1=1,FLOOR(B2-2,1)*8000)</f>
        <v>56000</v>
      </c>
      <c r="C5" t="s">
        <v>34</v>
      </c>
    </row>
    <row r="6" spans="1:3" x14ac:dyDescent="0.25">
      <c r="A6" s="7" t="s">
        <v>35</v>
      </c>
      <c r="B6" s="7" cm="1">
        <f t="array" ref="B6">_xlfn.IFS(B3+B4+B5&gt;160000,160000,1=1,B3+B4+B5)</f>
        <v>146000</v>
      </c>
    </row>
    <row r="8" spans="1:3" x14ac:dyDescent="0.25">
      <c r="A8" s="20" t="s">
        <v>54</v>
      </c>
      <c r="B8" s="20"/>
    </row>
    <row r="9" spans="1:3" x14ac:dyDescent="0.25">
      <c r="A9" t="s">
        <v>17</v>
      </c>
      <c r="B9">
        <f>'Simulace 2'!B11</f>
        <v>9</v>
      </c>
    </row>
    <row r="10" spans="1:3" x14ac:dyDescent="0.25">
      <c r="A10" t="s">
        <v>29</v>
      </c>
      <c r="B10" cm="1">
        <f t="array" ref="B10">_xlfn.IFS(B9&gt;=2,30000,1=1,0)</f>
        <v>30000</v>
      </c>
    </row>
    <row r="11" spans="1:3" x14ac:dyDescent="0.25">
      <c r="A11" t="s">
        <v>30</v>
      </c>
      <c r="B11" cm="1">
        <f t="array" ref="B11">_xlfn.IFS(B10&gt;=2,60000,1=1,0)</f>
        <v>60000</v>
      </c>
    </row>
    <row r="12" spans="1:3" x14ac:dyDescent="0.25">
      <c r="A12" t="s">
        <v>33</v>
      </c>
      <c r="B12" cm="1">
        <f t="array" ref="B12">_xlfn.IFS(FLOOR(B9-2,1)*8000&lt;0,0,1=1,FLOOR(B9-2,1)*8000)</f>
        <v>56000</v>
      </c>
    </row>
    <row r="13" spans="1:3" x14ac:dyDescent="0.25">
      <c r="A13" s="7" t="s">
        <v>35</v>
      </c>
      <c r="B13" s="7" cm="1">
        <f t="array" ref="B13">_xlfn.IFS(B10+B11+B12&gt;160000,160000,1=1,B10+B11+B12)</f>
        <v>146000</v>
      </c>
    </row>
    <row r="15" spans="1:3" x14ac:dyDescent="0.25">
      <c r="A15" s="20"/>
      <c r="B15" s="20"/>
    </row>
  </sheetData>
  <mergeCells count="3">
    <mergeCell ref="A1:B1"/>
    <mergeCell ref="A8:B8"/>
    <mergeCell ref="A15:B1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61781-BCE3-46F8-ACC8-BD08D09BCEA8}">
  <dimension ref="A1:B12"/>
  <sheetViews>
    <sheetView workbookViewId="0">
      <selection activeCell="J10" sqref="J10:J11"/>
    </sheetView>
  </sheetViews>
  <sheetFormatPr defaultRowHeight="15" x14ac:dyDescent="0.25"/>
  <cols>
    <col min="1" max="1" width="24.5703125" bestFit="1" customWidth="1"/>
    <col min="2" max="2" width="14.140625" bestFit="1" customWidth="1"/>
  </cols>
  <sheetData>
    <row r="1" spans="1:2" x14ac:dyDescent="0.25">
      <c r="A1" s="20" t="s">
        <v>77</v>
      </c>
      <c r="B1" s="20"/>
    </row>
    <row r="2" spans="1:2" x14ac:dyDescent="0.25">
      <c r="A2" t="s">
        <v>17</v>
      </c>
      <c r="B2">
        <f>'Simulace 1'!B37</f>
        <v>10</v>
      </c>
    </row>
    <row r="3" spans="1:2" x14ac:dyDescent="0.25">
      <c r="A3" t="s">
        <v>29</v>
      </c>
      <c r="B3" cm="1">
        <f t="array" ref="B3">_xlfn.IFS(B2&gt;=2,30000,1=1,0)</f>
        <v>30000</v>
      </c>
    </row>
    <row r="4" spans="1:2" x14ac:dyDescent="0.25">
      <c r="A4" t="s">
        <v>30</v>
      </c>
      <c r="B4" cm="1">
        <f t="array" ref="B4">_xlfn.IFS(B3&gt;=2,60000,1=1,0)</f>
        <v>60000</v>
      </c>
    </row>
    <row r="5" spans="1:2" x14ac:dyDescent="0.25">
      <c r="A5" t="s">
        <v>33</v>
      </c>
      <c r="B5" cm="1">
        <f t="array" ref="B5">_xlfn.IFS(FLOOR(B2-2,1)*8000&lt;0,0,1=1,FLOOR(B2-2,1)*8000)</f>
        <v>64000</v>
      </c>
    </row>
    <row r="6" spans="1:2" x14ac:dyDescent="0.25">
      <c r="A6" s="7" t="s">
        <v>35</v>
      </c>
      <c r="B6" s="7" cm="1">
        <f t="array" ref="B6">_xlfn.IFS(B3+B4+B5&gt;160000,160000,1=1,B3+B4+B5)</f>
        <v>154000</v>
      </c>
    </row>
    <row r="8" spans="1:2" x14ac:dyDescent="0.25">
      <c r="A8" t="s">
        <v>78</v>
      </c>
      <c r="B8" s="11">
        <f>'Simulace 1'!B3*B2+'Simulace 1'!B7+'Simulace 1'!B9*2-B6</f>
        <v>161328</v>
      </c>
    </row>
    <row r="9" spans="1:2" x14ac:dyDescent="0.25">
      <c r="A9" t="s">
        <v>79</v>
      </c>
      <c r="B9" s="11">
        <f>B8*(1.05^25)</f>
        <v>546313.86990541616</v>
      </c>
    </row>
    <row r="10" spans="1:2" x14ac:dyDescent="0.25">
      <c r="A10" t="s">
        <v>80</v>
      </c>
      <c r="B10" s="11">
        <f>B9-B8</f>
        <v>384985.86990541616</v>
      </c>
    </row>
    <row r="11" spans="1:2" x14ac:dyDescent="0.25">
      <c r="A11" t="s">
        <v>81</v>
      </c>
      <c r="B11" s="11">
        <f>B8*(1.08^25)</f>
        <v>1104850.8064556713</v>
      </c>
    </row>
    <row r="12" spans="1:2" x14ac:dyDescent="0.25">
      <c r="A12" t="s">
        <v>82</v>
      </c>
      <c r="B12" s="11">
        <f>B11-B8</f>
        <v>943522.80645567132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F2ED21-A658-40A2-8921-D1B3FC460819}">
  <dimension ref="A1:B7"/>
  <sheetViews>
    <sheetView workbookViewId="0">
      <selection activeCell="F9" sqref="F9"/>
    </sheetView>
  </sheetViews>
  <sheetFormatPr defaultRowHeight="15" x14ac:dyDescent="0.25"/>
  <cols>
    <col min="1" max="1" width="24.5703125" bestFit="1" customWidth="1"/>
    <col min="2" max="2" width="14.140625" bestFit="1" customWidth="1"/>
  </cols>
  <sheetData>
    <row r="1" spans="1:2" x14ac:dyDescent="0.25">
      <c r="A1" s="20" t="s">
        <v>77</v>
      </c>
      <c r="B1" s="20"/>
    </row>
    <row r="2" spans="1:2" x14ac:dyDescent="0.25">
      <c r="A2" t="s">
        <v>17</v>
      </c>
      <c r="B2">
        <f>'Simulace 1'!B37</f>
        <v>10</v>
      </c>
    </row>
    <row r="3" spans="1:2" x14ac:dyDescent="0.25">
      <c r="A3" t="s">
        <v>78</v>
      </c>
      <c r="B3" s="11">
        <f>'Simulace 1'!B3*B2+'Simulace 1'!B7+'Simulace 1'!B9*2</f>
        <v>315328</v>
      </c>
    </row>
    <row r="4" spans="1:2" x14ac:dyDescent="0.25">
      <c r="A4" t="s">
        <v>79</v>
      </c>
      <c r="B4" s="11">
        <f>B3*(1.05^25)</f>
        <v>1067812.5308039216</v>
      </c>
    </row>
    <row r="5" spans="1:2" x14ac:dyDescent="0.25">
      <c r="A5" t="s">
        <v>80</v>
      </c>
      <c r="B5" s="11">
        <f>B4-B3</f>
        <v>752484.53080392163</v>
      </c>
    </row>
    <row r="6" spans="1:2" x14ac:dyDescent="0.25">
      <c r="A6" t="s">
        <v>81</v>
      </c>
      <c r="B6" s="11">
        <f>B3*(1.08^25)</f>
        <v>2159515.9866734473</v>
      </c>
    </row>
    <row r="7" spans="1:2" x14ac:dyDescent="0.25">
      <c r="A7" t="s">
        <v>82</v>
      </c>
      <c r="B7" s="11">
        <f>B6-B3</f>
        <v>1844187.9866734473</v>
      </c>
    </row>
  </sheetData>
  <mergeCells count="1">
    <mergeCell ref="A1:B1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C5820-96B6-449C-BE3A-D89D7D9EE23C}">
  <dimension ref="A1:G26"/>
  <sheetViews>
    <sheetView workbookViewId="0">
      <selection activeCell="F26" sqref="F26:L35"/>
    </sheetView>
  </sheetViews>
  <sheetFormatPr defaultRowHeight="15" x14ac:dyDescent="0.25"/>
  <cols>
    <col min="2" max="2" width="21.42578125" customWidth="1"/>
    <col min="5" max="5" width="15.85546875" bestFit="1" customWidth="1"/>
    <col min="6" max="6" width="29" bestFit="1" customWidth="1"/>
    <col min="7" max="7" width="43.28515625" bestFit="1" customWidth="1"/>
  </cols>
  <sheetData>
    <row r="1" spans="1:7" x14ac:dyDescent="0.25">
      <c r="A1" t="s">
        <v>10</v>
      </c>
      <c r="B1" t="s">
        <v>11</v>
      </c>
      <c r="E1" s="3" t="s">
        <v>12</v>
      </c>
      <c r="F1" t="s">
        <v>74</v>
      </c>
      <c r="G1" t="s">
        <v>75</v>
      </c>
    </row>
    <row r="2" spans="1:7" x14ac:dyDescent="0.25">
      <c r="A2">
        <v>1</v>
      </c>
      <c r="B2">
        <v>2.6270828898001874</v>
      </c>
      <c r="E2" s="4">
        <v>2.6270828898001874</v>
      </c>
      <c r="F2">
        <v>2.6270828898001874</v>
      </c>
      <c r="G2">
        <v>0</v>
      </c>
    </row>
    <row r="3" spans="1:7" x14ac:dyDescent="0.25">
      <c r="A3">
        <v>1</v>
      </c>
      <c r="B3">
        <v>2.7123310848497146</v>
      </c>
      <c r="E3" s="4">
        <v>2.6353041215035531</v>
      </c>
      <c r="F3">
        <v>2.6353041215035531</v>
      </c>
      <c r="G3">
        <v>0</v>
      </c>
    </row>
    <row r="4" spans="1:7" x14ac:dyDescent="0.25">
      <c r="A4">
        <v>1</v>
      </c>
      <c r="B4">
        <v>2.8251415242976003</v>
      </c>
      <c r="E4" s="4">
        <v>2.6697853162311529</v>
      </c>
      <c r="F4">
        <v>2.6697853162311529</v>
      </c>
      <c r="G4">
        <v>0</v>
      </c>
    </row>
    <row r="5" spans="1:7" x14ac:dyDescent="0.25">
      <c r="A5">
        <v>1</v>
      </c>
      <c r="B5">
        <v>2.6697853162311529</v>
      </c>
      <c r="E5" s="4">
        <v>2.6909076329815882</v>
      </c>
      <c r="F5">
        <v>2.6909076329815882</v>
      </c>
      <c r="G5">
        <v>0</v>
      </c>
    </row>
    <row r="6" spans="1:7" x14ac:dyDescent="0.25">
      <c r="A6">
        <v>1</v>
      </c>
      <c r="B6">
        <v>2.7306770516737942</v>
      </c>
      <c r="E6" s="4">
        <v>2.7123310848497146</v>
      </c>
      <c r="F6">
        <v>2.7123310848497146</v>
      </c>
      <c r="G6">
        <v>0</v>
      </c>
    </row>
    <row r="7" spans="1:7" x14ac:dyDescent="0.25">
      <c r="A7">
        <v>1</v>
      </c>
      <c r="B7">
        <v>3.0140292256550421</v>
      </c>
      <c r="E7" s="4">
        <v>2.7306770516737942</v>
      </c>
      <c r="F7">
        <v>2.7306770516737942</v>
      </c>
      <c r="G7">
        <v>0</v>
      </c>
    </row>
    <row r="8" spans="1:7" x14ac:dyDescent="0.25">
      <c r="A8">
        <v>1</v>
      </c>
      <c r="B8">
        <v>2.9247495757150581</v>
      </c>
      <c r="E8" s="4">
        <v>2.8231117542818565</v>
      </c>
      <c r="F8">
        <v>2.8231117542818565</v>
      </c>
      <c r="G8">
        <v>0</v>
      </c>
    </row>
    <row r="9" spans="1:7" x14ac:dyDescent="0.25">
      <c r="A9">
        <v>1</v>
      </c>
      <c r="B9">
        <v>2.9029022973737963</v>
      </c>
      <c r="E9" s="4">
        <v>2.8251415242976003</v>
      </c>
      <c r="F9">
        <v>2.8251415242976003</v>
      </c>
      <c r="G9">
        <v>0</v>
      </c>
    </row>
    <row r="10" spans="1:7" x14ac:dyDescent="0.25">
      <c r="A10">
        <v>1</v>
      </c>
      <c r="B10">
        <v>2.6353041215035531</v>
      </c>
      <c r="E10" s="4">
        <v>2.8530000000000002</v>
      </c>
      <c r="F10">
        <v>2.8530000000000002</v>
      </c>
      <c r="G10">
        <v>0</v>
      </c>
    </row>
    <row r="11" spans="1:7" x14ac:dyDescent="0.25">
      <c r="A11">
        <v>1</v>
      </c>
      <c r="B11">
        <v>2.8231117542818565</v>
      </c>
      <c r="E11" s="4">
        <v>2.9029022973737963</v>
      </c>
      <c r="F11">
        <v>2.9029022973737963</v>
      </c>
      <c r="G11">
        <v>0</v>
      </c>
    </row>
    <row r="12" spans="1:7" x14ac:dyDescent="0.25">
      <c r="A12">
        <v>1</v>
      </c>
      <c r="B12">
        <v>2.6909076329815882</v>
      </c>
      <c r="E12" s="4">
        <v>2.9247495757150581</v>
      </c>
      <c r="F12">
        <v>2.9247495757150581</v>
      </c>
      <c r="G12">
        <v>0</v>
      </c>
    </row>
    <row r="13" spans="1:7" x14ac:dyDescent="0.25">
      <c r="A13">
        <v>1</v>
      </c>
      <c r="B13" s="14">
        <v>2.8530000000000002</v>
      </c>
      <c r="E13" s="4">
        <v>2.9620000000000002</v>
      </c>
      <c r="F13">
        <v>2.9620000000000002</v>
      </c>
      <c r="G13">
        <v>0</v>
      </c>
    </row>
    <row r="14" spans="1:7" x14ac:dyDescent="0.25">
      <c r="A14">
        <v>1</v>
      </c>
      <c r="B14" s="14">
        <v>2.9620000000000002</v>
      </c>
      <c r="E14" s="4">
        <v>3.0059999999999998</v>
      </c>
      <c r="F14">
        <v>3.0059999999999998</v>
      </c>
      <c r="G14">
        <v>0</v>
      </c>
    </row>
    <row r="15" spans="1:7" x14ac:dyDescent="0.25">
      <c r="A15">
        <v>1</v>
      </c>
      <c r="B15" s="14">
        <v>3.0059999999999998</v>
      </c>
      <c r="E15" s="4">
        <v>3.0140292256550421</v>
      </c>
      <c r="F15">
        <v>3.0140292256550421</v>
      </c>
      <c r="G15">
        <v>0</v>
      </c>
    </row>
    <row r="16" spans="1:7" x14ac:dyDescent="0.25">
      <c r="A16">
        <v>1</v>
      </c>
      <c r="B16" s="14">
        <v>3.0480999999999998</v>
      </c>
      <c r="E16" s="4">
        <v>3.0480999999999998</v>
      </c>
      <c r="F16">
        <v>3.0480999999999998</v>
      </c>
      <c r="G16">
        <v>0</v>
      </c>
    </row>
    <row r="17" spans="1:7" x14ac:dyDescent="0.25">
      <c r="A17">
        <v>1</v>
      </c>
      <c r="B17" s="14">
        <v>3.0859999999999999</v>
      </c>
      <c r="E17" s="4">
        <v>3.0859999999999999</v>
      </c>
      <c r="F17">
        <v>3.0859999999999999</v>
      </c>
      <c r="G17">
        <v>0</v>
      </c>
    </row>
    <row r="18" spans="1:7" x14ac:dyDescent="0.25">
      <c r="A18">
        <v>1</v>
      </c>
      <c r="B18" s="14">
        <v>3.1440000000000001</v>
      </c>
      <c r="E18" s="4">
        <v>3.1440000000000001</v>
      </c>
      <c r="F18">
        <v>3.1440000000000001</v>
      </c>
      <c r="G18">
        <v>0</v>
      </c>
    </row>
    <row r="19" spans="1:7" x14ac:dyDescent="0.25">
      <c r="A19">
        <v>1</v>
      </c>
      <c r="B19" s="13">
        <v>3.2189999999999999</v>
      </c>
      <c r="E19" s="4">
        <v>3.2189999999999999</v>
      </c>
      <c r="F19">
        <v>3.2189999999999999</v>
      </c>
      <c r="G19">
        <v>0</v>
      </c>
    </row>
    <row r="20" spans="1:7" x14ac:dyDescent="0.25">
      <c r="B20" s="1"/>
      <c r="E20" s="4" t="s">
        <v>13</v>
      </c>
      <c r="F20">
        <v>2.8818956930201858</v>
      </c>
      <c r="G20">
        <v>0.17630639433924805</v>
      </c>
    </row>
    <row r="21" spans="1:7" x14ac:dyDescent="0.25">
      <c r="B21" s="1"/>
    </row>
    <row r="22" spans="1:7" x14ac:dyDescent="0.25">
      <c r="B22" s="1"/>
    </row>
    <row r="23" spans="1:7" x14ac:dyDescent="0.25">
      <c r="B23" s="1"/>
    </row>
    <row r="24" spans="1:7" x14ac:dyDescent="0.25">
      <c r="B24" s="1"/>
    </row>
    <row r="25" spans="1:7" x14ac:dyDescent="0.25">
      <c r="B25" s="1"/>
    </row>
    <row r="26" spans="1:7" x14ac:dyDescent="0.25">
      <c r="B26" s="1"/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DB571-07C7-4A03-B52F-BC3EF4F4A73A}">
  <dimension ref="A1:M18"/>
  <sheetViews>
    <sheetView workbookViewId="0">
      <selection activeCell="D33" sqref="D33"/>
    </sheetView>
  </sheetViews>
  <sheetFormatPr defaultRowHeight="15" x14ac:dyDescent="0.25"/>
  <cols>
    <col min="1" max="1" width="34" bestFit="1" customWidth="1"/>
    <col min="2" max="2" width="14.5703125" bestFit="1" customWidth="1"/>
  </cols>
  <sheetData>
    <row r="1" spans="1:13" x14ac:dyDescent="0.25">
      <c r="A1" t="s">
        <v>57</v>
      </c>
      <c r="B1" t="s">
        <v>8</v>
      </c>
      <c r="C1">
        <v>10.45</v>
      </c>
      <c r="D1">
        <v>10.49</v>
      </c>
      <c r="E1">
        <v>10.64</v>
      </c>
      <c r="F1">
        <v>10.57</v>
      </c>
      <c r="G1">
        <v>10.6</v>
      </c>
      <c r="H1">
        <v>10.58</v>
      </c>
      <c r="I1">
        <v>10.58</v>
      </c>
      <c r="J1">
        <v>10.67</v>
      </c>
      <c r="K1">
        <v>10.3</v>
      </c>
      <c r="L1">
        <v>10.54</v>
      </c>
      <c r="M1">
        <v>10.66</v>
      </c>
    </row>
    <row r="2" spans="1:13" x14ac:dyDescent="0.25">
      <c r="B2" t="s">
        <v>58</v>
      </c>
      <c r="C2">
        <v>84</v>
      </c>
      <c r="D2">
        <v>207</v>
      </c>
      <c r="E2">
        <v>201</v>
      </c>
      <c r="F2">
        <v>179</v>
      </c>
      <c r="G2">
        <v>281</v>
      </c>
      <c r="H2">
        <v>225</v>
      </c>
      <c r="I2">
        <v>268</v>
      </c>
      <c r="J2">
        <v>382</v>
      </c>
      <c r="K2">
        <v>124</v>
      </c>
      <c r="L2">
        <v>206</v>
      </c>
      <c r="M2">
        <v>172</v>
      </c>
    </row>
    <row r="3" spans="1:13" x14ac:dyDescent="0.25">
      <c r="B3" t="s">
        <v>59</v>
      </c>
      <c r="C3">
        <v>266</v>
      </c>
      <c r="D3">
        <v>637</v>
      </c>
      <c r="E3">
        <v>525</v>
      </c>
      <c r="F3">
        <v>494</v>
      </c>
      <c r="G3">
        <v>468</v>
      </c>
      <c r="H3">
        <v>638</v>
      </c>
      <c r="I3">
        <v>594</v>
      </c>
      <c r="J3">
        <v>500</v>
      </c>
      <c r="K3">
        <v>472</v>
      </c>
      <c r="L3">
        <v>504</v>
      </c>
      <c r="M3">
        <v>409</v>
      </c>
    </row>
    <row r="4" spans="1:13" x14ac:dyDescent="0.25">
      <c r="B4" t="s">
        <v>60</v>
      </c>
      <c r="C4">
        <v>830</v>
      </c>
      <c r="D4">
        <v>1001</v>
      </c>
      <c r="E4">
        <v>960</v>
      </c>
      <c r="F4">
        <v>769</v>
      </c>
      <c r="G4">
        <v>976</v>
      </c>
      <c r="H4">
        <v>789</v>
      </c>
      <c r="I4">
        <v>889</v>
      </c>
      <c r="J4">
        <v>1157</v>
      </c>
      <c r="K4">
        <v>782</v>
      </c>
      <c r="L4">
        <v>1218</v>
      </c>
      <c r="M4">
        <v>796</v>
      </c>
    </row>
    <row r="5" spans="1:13" x14ac:dyDescent="0.25">
      <c r="B5" t="s">
        <v>61</v>
      </c>
      <c r="C5">
        <v>1045</v>
      </c>
      <c r="D5">
        <v>1165</v>
      </c>
      <c r="E5">
        <v>1272</v>
      </c>
      <c r="F5">
        <v>1081</v>
      </c>
      <c r="G5">
        <v>974</v>
      </c>
      <c r="H5">
        <v>1455</v>
      </c>
      <c r="I5">
        <v>1454</v>
      </c>
      <c r="J5">
        <v>1594</v>
      </c>
      <c r="K5">
        <v>1113</v>
      </c>
      <c r="L5">
        <v>1131</v>
      </c>
      <c r="M5">
        <v>997</v>
      </c>
    </row>
    <row r="6" spans="1:13" x14ac:dyDescent="0.25">
      <c r="B6" t="s">
        <v>62</v>
      </c>
      <c r="C6">
        <v>1180</v>
      </c>
      <c r="D6">
        <v>1289</v>
      </c>
      <c r="E6">
        <v>1368</v>
      </c>
      <c r="F6">
        <v>1454</v>
      </c>
      <c r="G6">
        <v>1525</v>
      </c>
      <c r="H6">
        <v>1601</v>
      </c>
      <c r="I6">
        <v>1202</v>
      </c>
      <c r="J6">
        <v>1441</v>
      </c>
      <c r="K6">
        <v>1168</v>
      </c>
      <c r="L6">
        <v>1491</v>
      </c>
      <c r="M6">
        <v>1580</v>
      </c>
    </row>
    <row r="7" spans="1:13" x14ac:dyDescent="0.25">
      <c r="B7" t="s">
        <v>63</v>
      </c>
      <c r="C7">
        <v>1309</v>
      </c>
      <c r="D7">
        <v>1528</v>
      </c>
      <c r="E7">
        <v>1420</v>
      </c>
      <c r="F7">
        <v>1300</v>
      </c>
      <c r="G7">
        <v>1599</v>
      </c>
      <c r="H7">
        <v>1416</v>
      </c>
      <c r="I7">
        <v>1705</v>
      </c>
      <c r="J7">
        <v>1232</v>
      </c>
      <c r="K7">
        <v>1521</v>
      </c>
      <c r="L7">
        <v>1484</v>
      </c>
      <c r="M7">
        <v>1508</v>
      </c>
    </row>
    <row r="8" spans="1:13" x14ac:dyDescent="0.25">
      <c r="B8" t="s">
        <v>64</v>
      </c>
      <c r="C8">
        <v>1641</v>
      </c>
      <c r="D8">
        <v>1481</v>
      </c>
      <c r="E8">
        <v>1519</v>
      </c>
      <c r="F8">
        <v>1390</v>
      </c>
      <c r="G8">
        <v>1369</v>
      </c>
      <c r="H8">
        <v>1608</v>
      </c>
      <c r="I8">
        <v>1376</v>
      </c>
      <c r="J8">
        <v>1443</v>
      </c>
      <c r="K8">
        <v>1384</v>
      </c>
      <c r="L8">
        <v>1448</v>
      </c>
      <c r="M8">
        <v>1479</v>
      </c>
    </row>
    <row r="9" spans="1:13" x14ac:dyDescent="0.25">
      <c r="B9" t="s">
        <v>65</v>
      </c>
      <c r="C9">
        <v>1426</v>
      </c>
      <c r="D9">
        <v>1175</v>
      </c>
      <c r="E9">
        <v>1356</v>
      </c>
      <c r="F9">
        <v>1374</v>
      </c>
      <c r="G9">
        <v>1398</v>
      </c>
      <c r="H9">
        <v>1452</v>
      </c>
      <c r="I9">
        <v>1311</v>
      </c>
      <c r="J9">
        <v>1446</v>
      </c>
      <c r="K9">
        <v>1116</v>
      </c>
      <c r="L9">
        <v>1304</v>
      </c>
      <c r="M9">
        <v>1186</v>
      </c>
    </row>
    <row r="10" spans="1:13" x14ac:dyDescent="0.25">
      <c r="B10" t="s">
        <v>66</v>
      </c>
      <c r="C10">
        <v>874</v>
      </c>
      <c r="D10">
        <v>943</v>
      </c>
      <c r="E10">
        <v>1051</v>
      </c>
      <c r="F10">
        <v>1242</v>
      </c>
      <c r="G10">
        <v>852</v>
      </c>
      <c r="H10">
        <v>1117</v>
      </c>
      <c r="I10">
        <v>1057</v>
      </c>
      <c r="J10">
        <v>1125</v>
      </c>
      <c r="K10">
        <v>998</v>
      </c>
      <c r="L10">
        <v>915</v>
      </c>
      <c r="M10">
        <v>1227</v>
      </c>
    </row>
    <row r="11" spans="1:13" x14ac:dyDescent="0.25">
      <c r="B11" t="s">
        <v>67</v>
      </c>
      <c r="C11">
        <v>820</v>
      </c>
      <c r="D11">
        <v>616</v>
      </c>
      <c r="E11">
        <v>585</v>
      </c>
      <c r="F11">
        <v>454</v>
      </c>
      <c r="G11">
        <v>619</v>
      </c>
      <c r="H11">
        <v>816</v>
      </c>
      <c r="I11">
        <v>817</v>
      </c>
      <c r="J11">
        <v>544</v>
      </c>
      <c r="K11">
        <v>853</v>
      </c>
      <c r="L11">
        <v>701</v>
      </c>
      <c r="M11">
        <v>705</v>
      </c>
    </row>
    <row r="12" spans="1:13" x14ac:dyDescent="0.25">
      <c r="B12" t="s">
        <v>68</v>
      </c>
      <c r="C12">
        <v>283</v>
      </c>
      <c r="D12">
        <v>239</v>
      </c>
      <c r="E12">
        <v>409</v>
      </c>
      <c r="F12">
        <v>343</v>
      </c>
      <c r="G12">
        <v>305</v>
      </c>
      <c r="H12">
        <v>375</v>
      </c>
      <c r="I12">
        <v>305</v>
      </c>
      <c r="J12">
        <v>271</v>
      </c>
      <c r="K12">
        <v>227</v>
      </c>
      <c r="L12">
        <v>335</v>
      </c>
      <c r="M12">
        <v>268</v>
      </c>
    </row>
    <row r="13" spans="1:13" x14ac:dyDescent="0.25">
      <c r="B13" t="s">
        <v>69</v>
      </c>
      <c r="C13">
        <v>269</v>
      </c>
      <c r="D13">
        <v>111</v>
      </c>
      <c r="E13">
        <v>313</v>
      </c>
      <c r="F13">
        <v>227</v>
      </c>
      <c r="G13">
        <v>206</v>
      </c>
      <c r="H13">
        <v>155</v>
      </c>
      <c r="I13">
        <v>324</v>
      </c>
      <c r="J13">
        <v>178</v>
      </c>
      <c r="K13">
        <v>156</v>
      </c>
      <c r="L13">
        <v>131</v>
      </c>
      <c r="M13">
        <v>150</v>
      </c>
    </row>
    <row r="14" spans="1:13" x14ac:dyDescent="0.25">
      <c r="B14" t="s">
        <v>70</v>
      </c>
      <c r="C14">
        <f>SUM(C2:C13)</f>
        <v>10027</v>
      </c>
      <c r="D14">
        <f t="shared" ref="D14:M14" si="0">SUM(D2:D13)</f>
        <v>10392</v>
      </c>
      <c r="E14">
        <f t="shared" si="0"/>
        <v>10979</v>
      </c>
      <c r="F14">
        <f t="shared" si="0"/>
        <v>10307</v>
      </c>
      <c r="G14">
        <f t="shared" si="0"/>
        <v>10572</v>
      </c>
      <c r="H14">
        <f t="shared" si="0"/>
        <v>11647</v>
      </c>
      <c r="I14">
        <f t="shared" si="0"/>
        <v>11302</v>
      </c>
      <c r="J14">
        <f t="shared" si="0"/>
        <v>11313</v>
      </c>
      <c r="K14">
        <f t="shared" si="0"/>
        <v>9914</v>
      </c>
      <c r="L14">
        <f t="shared" si="0"/>
        <v>10868</v>
      </c>
      <c r="M14">
        <f t="shared" si="0"/>
        <v>10477</v>
      </c>
    </row>
    <row r="15" spans="1:13" x14ac:dyDescent="0.25">
      <c r="B15" t="s">
        <v>72</v>
      </c>
      <c r="C15">
        <f>C14/C1/365.2421988</f>
        <v>2.6270828898001874</v>
      </c>
      <c r="D15">
        <f t="shared" ref="D15:M15" si="1">D14/D1/365.2421988</f>
        <v>2.7123310848497146</v>
      </c>
      <c r="E15">
        <f t="shared" si="1"/>
        <v>2.8251415242976003</v>
      </c>
      <c r="F15">
        <f t="shared" si="1"/>
        <v>2.6697853162311529</v>
      </c>
      <c r="G15">
        <f t="shared" si="1"/>
        <v>2.7306770516737942</v>
      </c>
      <c r="H15">
        <f t="shared" si="1"/>
        <v>3.0140292256550421</v>
      </c>
      <c r="I15">
        <f t="shared" si="1"/>
        <v>2.9247495757150581</v>
      </c>
      <c r="J15">
        <f t="shared" si="1"/>
        <v>2.9029022973737963</v>
      </c>
      <c r="K15">
        <f t="shared" si="1"/>
        <v>2.6353041215035531</v>
      </c>
      <c r="L15">
        <f t="shared" si="1"/>
        <v>2.8231117542818565</v>
      </c>
      <c r="M15">
        <f t="shared" si="1"/>
        <v>2.6909076329815882</v>
      </c>
    </row>
    <row r="17" spans="1:9" x14ac:dyDescent="0.25">
      <c r="A17" t="s">
        <v>71</v>
      </c>
      <c r="B17" t="s">
        <v>72</v>
      </c>
      <c r="C17" s="1">
        <v>2.8530000000000002</v>
      </c>
      <c r="D17" s="1">
        <v>2.9620000000000002</v>
      </c>
      <c r="E17" s="1">
        <v>3.0059999999999998</v>
      </c>
      <c r="F17" s="1">
        <v>3.0480999999999998</v>
      </c>
      <c r="G17" s="1">
        <v>3.0859999999999999</v>
      </c>
      <c r="H17" s="1">
        <v>3.1440000000000001</v>
      </c>
      <c r="I17" s="2">
        <v>3.2189999999999999</v>
      </c>
    </row>
    <row r="18" spans="1:9" x14ac:dyDescent="0.25">
      <c r="A18" t="s">
        <v>73</v>
      </c>
    </row>
  </sheetData>
  <phoneticPr fontId="18" type="noConversion"/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C43C2-D18C-4529-BD2E-AF8C61489439}">
  <dimension ref="A1:A6"/>
  <sheetViews>
    <sheetView workbookViewId="0">
      <selection activeCell="A13" sqref="A13"/>
    </sheetView>
  </sheetViews>
  <sheetFormatPr defaultRowHeight="15" x14ac:dyDescent="0.25"/>
  <cols>
    <col min="1" max="1" width="179" bestFit="1" customWidth="1"/>
  </cols>
  <sheetData>
    <row r="1" spans="1:1" x14ac:dyDescent="0.25">
      <c r="A1" s="17" t="s">
        <v>83</v>
      </c>
    </row>
    <row r="2" spans="1:1" x14ac:dyDescent="0.25">
      <c r="A2" s="17" t="s">
        <v>84</v>
      </c>
    </row>
    <row r="3" spans="1:1" x14ac:dyDescent="0.25">
      <c r="A3" s="17" t="s">
        <v>85</v>
      </c>
    </row>
    <row r="4" spans="1:1" x14ac:dyDescent="0.25">
      <c r="A4" s="17" t="s">
        <v>86</v>
      </c>
    </row>
    <row r="5" spans="1:1" x14ac:dyDescent="0.25">
      <c r="A5" s="17" t="s">
        <v>87</v>
      </c>
    </row>
    <row r="6" spans="1:1" x14ac:dyDescent="0.25">
      <c r="A6" s="17" t="s">
        <v>91</v>
      </c>
    </row>
  </sheetData>
  <hyperlinks>
    <hyperlink ref="A1" r:id="rId1" display="https://www.eon.cz/radce/energie/solarni-energie/kolik-stoji-solarni-panely/" xr:uid="{A5D3F0C6-EFDD-421C-B435-667C4D3093B2}"/>
    <hyperlink ref="A2" r:id="rId2" display="https://datacatalog.worldbank.org/search/dataset/0038379" xr:uid="{C32DFAF3-C002-4636-9798-E8E3834AA05E}"/>
    <hyperlink ref="A3" r:id="rId3" display="https://www.eon.cz/radce/energie/ceny-energie/kolik-stoji-kwh-energie/" xr:uid="{5F1A30D8-B26E-4D15-A072-59F66FB74484}"/>
    <hyperlink ref="A4" r:id="rId4" display="https://ilios.cz/virtualni-baterie-versus-solarni-baterie/" xr:uid="{8CBAB300-132F-48D0-A83F-E17480D8AAD4}"/>
    <hyperlink ref="A5" r:id="rId5" display="https://www.pesekmudra.cz/blog-o-solarech/jak-dosahnout-na-dotace-k-fotovoltaice-na-rodinny-dum/" xr:uid="{5F5FB246-3944-4053-9DA4-2FAEEDD374BF}"/>
    <hyperlink ref="A6" r:id="rId6" display="https://vmshop.cz/GW10K-ET/gw10k-et?gad_source=1&amp;gclid=CjwKCAjw65-zBhBkEiwAjrqRMOlP8X-pABA2--FmQS7k4b6GfTdTdXT6-5V9Sk65aeu5bBdA2OROmxoCBVUQAvD_BwE" xr:uid="{B9E49D1B-98DD-49A2-9849-20B3789C7775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8</vt:i4>
      </vt:variant>
    </vt:vector>
  </HeadingPairs>
  <TitlesOfParts>
    <vt:vector size="8" baseType="lpstr">
      <vt:lpstr>Simulace 1</vt:lpstr>
      <vt:lpstr>Simulace 2</vt:lpstr>
      <vt:lpstr>Dotace</vt:lpstr>
      <vt:lpstr>Výpočet investice Simulace 1</vt:lpstr>
      <vt:lpstr>Výpočet investice Simulace 2</vt:lpstr>
      <vt:lpstr>Výpočet průměru kWh per kWp</vt:lpstr>
      <vt:lpstr>Data</vt:lpstr>
      <vt:lpstr>Zdroje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Cibulka</dc:creator>
  <cp:lastModifiedBy>Adam Cibulka</cp:lastModifiedBy>
  <dcterms:created xsi:type="dcterms:W3CDTF">2024-05-22T18:24:39Z</dcterms:created>
  <dcterms:modified xsi:type="dcterms:W3CDTF">2024-06-11T16:03:59Z</dcterms:modified>
</cp:coreProperties>
</file>