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OXSVR\rizeni_rizik\"/>
    </mc:Choice>
  </mc:AlternateContent>
  <xr:revisionPtr revIDLastSave="0" documentId="13_ncr:1_{430C6F8E-C80D-4D63-9E39-4133936EF573}" xr6:coauthVersionLast="45" xr6:coauthVersionMax="45" xr10:uidLastSave="{00000000-0000-0000-0000-000000000000}"/>
  <bookViews>
    <workbookView xWindow="-120" yWindow="-120" windowWidth="29040" windowHeight="14610" tabRatio="500" activeTab="2" xr2:uid="{00000000-000D-0000-FFFF-FFFF00000000}"/>
  </bookViews>
  <sheets>
    <sheet name="obyvatelstvo" sheetId="1" r:id="rId1"/>
    <sheet name="imigrace" sheetId="3" r:id="rId2"/>
    <sheet name="porodnost" sheetId="4" r:id="rId3"/>
    <sheet name="úmrtnost_státy_projekce" sheetId="5" r:id="rId4"/>
    <sheet name="Prognoza populace" sheetId="6" r:id="rId5"/>
    <sheet name="úmrtnostEUvyvoj" sheetId="7" r:id="rId6"/>
    <sheet name="pom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5" i="4" l="1"/>
  <c r="D45" i="7"/>
  <c r="D44" i="7"/>
  <c r="D43" i="7"/>
  <c r="D41" i="7"/>
  <c r="J33" i="7"/>
  <c r="K33" i="7"/>
  <c r="L33" i="7"/>
  <c r="M33" i="7"/>
  <c r="N33" i="7"/>
  <c r="O33" i="7"/>
  <c r="P33" i="7"/>
  <c r="Q33" i="7"/>
  <c r="R33" i="7"/>
  <c r="S33" i="7"/>
  <c r="J32" i="7"/>
  <c r="K32" i="7"/>
  <c r="L32" i="7"/>
  <c r="M32" i="7"/>
  <c r="N32" i="7"/>
  <c r="O32" i="7"/>
  <c r="P32" i="7"/>
  <c r="Q32" i="7"/>
  <c r="R32" i="7"/>
  <c r="S32" i="7"/>
  <c r="H6" i="7"/>
  <c r="I6" i="7"/>
  <c r="J6" i="7"/>
  <c r="K6" i="7"/>
  <c r="L6" i="7"/>
  <c r="M6" i="7"/>
  <c r="N6" i="7"/>
  <c r="O6" i="7"/>
  <c r="P6" i="7"/>
  <c r="Q6" i="7"/>
  <c r="R6" i="7"/>
  <c r="S6" i="7"/>
  <c r="H7" i="7"/>
  <c r="I7" i="7"/>
  <c r="J7" i="7"/>
  <c r="K7" i="7"/>
  <c r="L7" i="7"/>
  <c r="M7" i="7"/>
  <c r="N7" i="7"/>
  <c r="O7" i="7"/>
  <c r="P7" i="7"/>
  <c r="Q7" i="7"/>
  <c r="R7" i="7"/>
  <c r="S7" i="7"/>
  <c r="H8" i="7"/>
  <c r="I8" i="7"/>
  <c r="J8" i="7"/>
  <c r="K8" i="7"/>
  <c r="L8" i="7"/>
  <c r="M8" i="7"/>
  <c r="N8" i="7"/>
  <c r="O8" i="7"/>
  <c r="P8" i="7"/>
  <c r="Q8" i="7"/>
  <c r="R8" i="7"/>
  <c r="S8" i="7"/>
  <c r="H9" i="7"/>
  <c r="I9" i="7"/>
  <c r="J9" i="7"/>
  <c r="K9" i="7"/>
  <c r="L9" i="7"/>
  <c r="M9" i="7"/>
  <c r="N9" i="7"/>
  <c r="O9" i="7"/>
  <c r="P9" i="7"/>
  <c r="Q9" i="7"/>
  <c r="R9" i="7"/>
  <c r="S9" i="7"/>
  <c r="H10" i="7"/>
  <c r="I10" i="7"/>
  <c r="J10" i="7"/>
  <c r="K10" i="7"/>
  <c r="L10" i="7"/>
  <c r="M10" i="7"/>
  <c r="N10" i="7"/>
  <c r="O10" i="7"/>
  <c r="P10" i="7"/>
  <c r="Q10" i="7"/>
  <c r="R10" i="7"/>
  <c r="S10" i="7"/>
  <c r="H11" i="7"/>
  <c r="I11" i="7"/>
  <c r="J11" i="7"/>
  <c r="K11" i="7"/>
  <c r="L11" i="7"/>
  <c r="M11" i="7"/>
  <c r="N11" i="7"/>
  <c r="O11" i="7"/>
  <c r="P11" i="7"/>
  <c r="Q11" i="7"/>
  <c r="R11" i="7"/>
  <c r="S11" i="7"/>
  <c r="H12" i="7"/>
  <c r="I12" i="7"/>
  <c r="J12" i="7"/>
  <c r="K12" i="7"/>
  <c r="L12" i="7"/>
  <c r="M12" i="7"/>
  <c r="N12" i="7"/>
  <c r="O12" i="7"/>
  <c r="P12" i="7"/>
  <c r="Q12" i="7"/>
  <c r="R12" i="7"/>
  <c r="S12" i="7"/>
  <c r="H13" i="7"/>
  <c r="I13" i="7"/>
  <c r="J13" i="7"/>
  <c r="K13" i="7"/>
  <c r="L13" i="7"/>
  <c r="M13" i="7"/>
  <c r="N13" i="7"/>
  <c r="O13" i="7"/>
  <c r="P13" i="7"/>
  <c r="Q13" i="7"/>
  <c r="R13" i="7"/>
  <c r="S13" i="7"/>
  <c r="H14" i="7"/>
  <c r="I14" i="7"/>
  <c r="J14" i="7"/>
  <c r="K14" i="7"/>
  <c r="L14" i="7"/>
  <c r="M14" i="7"/>
  <c r="N14" i="7"/>
  <c r="O14" i="7"/>
  <c r="P14" i="7"/>
  <c r="Q14" i="7"/>
  <c r="R14" i="7"/>
  <c r="S14" i="7"/>
  <c r="H15" i="7"/>
  <c r="I15" i="7"/>
  <c r="J15" i="7"/>
  <c r="K15" i="7"/>
  <c r="L15" i="7"/>
  <c r="M15" i="7"/>
  <c r="N15" i="7"/>
  <c r="O15" i="7"/>
  <c r="P15" i="7"/>
  <c r="Q15" i="7"/>
  <c r="R15" i="7"/>
  <c r="S15" i="7"/>
  <c r="H16" i="7"/>
  <c r="I16" i="7"/>
  <c r="J16" i="7"/>
  <c r="K16" i="7"/>
  <c r="L16" i="7"/>
  <c r="M16" i="7"/>
  <c r="N16" i="7"/>
  <c r="O16" i="7"/>
  <c r="P16" i="7"/>
  <c r="Q16" i="7"/>
  <c r="R16" i="7"/>
  <c r="S16" i="7"/>
  <c r="H17" i="7"/>
  <c r="I17" i="7"/>
  <c r="J17" i="7"/>
  <c r="K17" i="7"/>
  <c r="L17" i="7"/>
  <c r="M17" i="7"/>
  <c r="N17" i="7"/>
  <c r="O17" i="7"/>
  <c r="P17" i="7"/>
  <c r="Q17" i="7"/>
  <c r="R17" i="7"/>
  <c r="S17" i="7"/>
  <c r="H18" i="7"/>
  <c r="I18" i="7"/>
  <c r="J18" i="7"/>
  <c r="K18" i="7"/>
  <c r="L18" i="7"/>
  <c r="M18" i="7"/>
  <c r="N18" i="7"/>
  <c r="O18" i="7"/>
  <c r="P18" i="7"/>
  <c r="Q18" i="7"/>
  <c r="R18" i="7"/>
  <c r="S18" i="7"/>
  <c r="H19" i="7"/>
  <c r="I19" i="7"/>
  <c r="J19" i="7"/>
  <c r="K19" i="7"/>
  <c r="L19" i="7"/>
  <c r="M19" i="7"/>
  <c r="N19" i="7"/>
  <c r="O19" i="7"/>
  <c r="P19" i="7"/>
  <c r="Q19" i="7"/>
  <c r="R19" i="7"/>
  <c r="S19" i="7"/>
  <c r="H20" i="7"/>
  <c r="I20" i="7"/>
  <c r="J20" i="7"/>
  <c r="K20" i="7"/>
  <c r="L20" i="7"/>
  <c r="M20" i="7"/>
  <c r="N20" i="7"/>
  <c r="O20" i="7"/>
  <c r="P20" i="7"/>
  <c r="Q20" i="7"/>
  <c r="R20" i="7"/>
  <c r="S20" i="7"/>
  <c r="H21" i="7"/>
  <c r="I21" i="7"/>
  <c r="J21" i="7"/>
  <c r="K21" i="7"/>
  <c r="L21" i="7"/>
  <c r="M21" i="7"/>
  <c r="N21" i="7"/>
  <c r="O21" i="7"/>
  <c r="P21" i="7"/>
  <c r="Q21" i="7"/>
  <c r="R21" i="7"/>
  <c r="S21" i="7"/>
  <c r="H22" i="7"/>
  <c r="I22" i="7"/>
  <c r="J22" i="7"/>
  <c r="K22" i="7"/>
  <c r="L22" i="7"/>
  <c r="M22" i="7"/>
  <c r="N22" i="7"/>
  <c r="O22" i="7"/>
  <c r="P22" i="7"/>
  <c r="Q22" i="7"/>
  <c r="R22" i="7"/>
  <c r="S22" i="7"/>
  <c r="H23" i="7"/>
  <c r="I23" i="7"/>
  <c r="J23" i="7"/>
  <c r="K23" i="7"/>
  <c r="L23" i="7"/>
  <c r="M23" i="7"/>
  <c r="N23" i="7"/>
  <c r="O23" i="7"/>
  <c r="P23" i="7"/>
  <c r="Q23" i="7"/>
  <c r="R23" i="7"/>
  <c r="S23" i="7"/>
  <c r="H24" i="7"/>
  <c r="H32" i="7" s="1"/>
  <c r="H33" i="7" s="1"/>
  <c r="I24" i="7"/>
  <c r="J24" i="7"/>
  <c r="K24" i="7"/>
  <c r="L24" i="7"/>
  <c r="M24" i="7"/>
  <c r="N24" i="7"/>
  <c r="O24" i="7"/>
  <c r="P24" i="7"/>
  <c r="Q24" i="7"/>
  <c r="R24" i="7"/>
  <c r="S24" i="7"/>
  <c r="H25" i="7"/>
  <c r="I25" i="7"/>
  <c r="J25" i="7"/>
  <c r="K25" i="7"/>
  <c r="L25" i="7"/>
  <c r="M25" i="7"/>
  <c r="N25" i="7"/>
  <c r="O25" i="7"/>
  <c r="P25" i="7"/>
  <c r="Q25" i="7"/>
  <c r="R25" i="7"/>
  <c r="S25" i="7"/>
  <c r="H26" i="7"/>
  <c r="I26" i="7"/>
  <c r="J26" i="7"/>
  <c r="K26" i="7"/>
  <c r="L26" i="7"/>
  <c r="M26" i="7"/>
  <c r="N26" i="7"/>
  <c r="O26" i="7"/>
  <c r="P26" i="7"/>
  <c r="Q26" i="7"/>
  <c r="R26" i="7"/>
  <c r="S26" i="7"/>
  <c r="H27" i="7"/>
  <c r="I27" i="7"/>
  <c r="J27" i="7"/>
  <c r="K27" i="7"/>
  <c r="L27" i="7"/>
  <c r="M27" i="7"/>
  <c r="N27" i="7"/>
  <c r="O27" i="7"/>
  <c r="P27" i="7"/>
  <c r="Q27" i="7"/>
  <c r="R27" i="7"/>
  <c r="S27" i="7"/>
  <c r="H28" i="7"/>
  <c r="I28" i="7"/>
  <c r="J28" i="7"/>
  <c r="K28" i="7"/>
  <c r="L28" i="7"/>
  <c r="M28" i="7"/>
  <c r="N28" i="7"/>
  <c r="O28" i="7"/>
  <c r="P28" i="7"/>
  <c r="Q28" i="7"/>
  <c r="R28" i="7"/>
  <c r="S28" i="7"/>
  <c r="H29" i="7"/>
  <c r="I29" i="7"/>
  <c r="J29" i="7"/>
  <c r="K29" i="7"/>
  <c r="L29" i="7"/>
  <c r="M29" i="7"/>
  <c r="N29" i="7"/>
  <c r="O29" i="7"/>
  <c r="P29" i="7"/>
  <c r="Q29" i="7"/>
  <c r="R29" i="7"/>
  <c r="S29" i="7"/>
  <c r="H30" i="7"/>
  <c r="I30" i="7"/>
  <c r="J30" i="7"/>
  <c r="K30" i="7"/>
  <c r="L30" i="7"/>
  <c r="M30" i="7"/>
  <c r="N30" i="7"/>
  <c r="O30" i="7"/>
  <c r="P30" i="7"/>
  <c r="Q30" i="7"/>
  <c r="R30" i="7"/>
  <c r="S30" i="7"/>
  <c r="H31" i="7"/>
  <c r="I31" i="7"/>
  <c r="J31" i="7"/>
  <c r="K31" i="7"/>
  <c r="L31" i="7"/>
  <c r="M31" i="7"/>
  <c r="N31" i="7"/>
  <c r="O31" i="7"/>
  <c r="P31" i="7"/>
  <c r="Q31" i="7"/>
  <c r="R31" i="7"/>
  <c r="S31" i="7"/>
  <c r="J5" i="7"/>
  <c r="K5" i="7"/>
  <c r="L5" i="7"/>
  <c r="M5" i="7"/>
  <c r="N5" i="7"/>
  <c r="O5" i="7"/>
  <c r="P5" i="7"/>
  <c r="Q5" i="7"/>
  <c r="R5" i="7"/>
  <c r="S5" i="7"/>
  <c r="F33" i="7"/>
  <c r="G33" i="7"/>
  <c r="E33" i="7"/>
  <c r="D6" i="7"/>
  <c r="E6" i="7"/>
  <c r="F6" i="7"/>
  <c r="G6" i="7"/>
  <c r="D7" i="7"/>
  <c r="E7" i="7"/>
  <c r="F7" i="7"/>
  <c r="G7" i="7"/>
  <c r="D8" i="7"/>
  <c r="E8" i="7"/>
  <c r="F8" i="7"/>
  <c r="G8" i="7"/>
  <c r="D9" i="7"/>
  <c r="E9" i="7"/>
  <c r="F9" i="7"/>
  <c r="G9" i="7"/>
  <c r="D10" i="7"/>
  <c r="E10" i="7"/>
  <c r="F10" i="7"/>
  <c r="G10" i="7"/>
  <c r="D11" i="7"/>
  <c r="E11" i="7"/>
  <c r="F11" i="7"/>
  <c r="G11" i="7"/>
  <c r="D12" i="7"/>
  <c r="E12" i="7"/>
  <c r="F12" i="7"/>
  <c r="G12" i="7"/>
  <c r="D13" i="7"/>
  <c r="E13" i="7"/>
  <c r="F13" i="7"/>
  <c r="G13" i="7"/>
  <c r="D14" i="7"/>
  <c r="E14" i="7"/>
  <c r="F14" i="7"/>
  <c r="G14" i="7"/>
  <c r="D15" i="7"/>
  <c r="E15" i="7"/>
  <c r="F15" i="7"/>
  <c r="G15" i="7"/>
  <c r="D16" i="7"/>
  <c r="E16" i="7"/>
  <c r="F16" i="7"/>
  <c r="G16" i="7"/>
  <c r="D17" i="7"/>
  <c r="E17" i="7"/>
  <c r="F17" i="7"/>
  <c r="G17" i="7"/>
  <c r="D18" i="7"/>
  <c r="E18" i="7"/>
  <c r="F18" i="7"/>
  <c r="G18" i="7"/>
  <c r="D19" i="7"/>
  <c r="E19" i="7"/>
  <c r="F19" i="7"/>
  <c r="G19" i="7"/>
  <c r="D20" i="7"/>
  <c r="E20" i="7"/>
  <c r="F20" i="7"/>
  <c r="G20" i="7"/>
  <c r="D21" i="7"/>
  <c r="E21" i="7"/>
  <c r="F21" i="7"/>
  <c r="G21" i="7"/>
  <c r="D22" i="7"/>
  <c r="E22" i="7"/>
  <c r="F22" i="7"/>
  <c r="G22" i="7"/>
  <c r="D23" i="7"/>
  <c r="E23" i="7"/>
  <c r="F23" i="7"/>
  <c r="G23" i="7"/>
  <c r="D24" i="7"/>
  <c r="E24" i="7"/>
  <c r="F24" i="7"/>
  <c r="G24" i="7"/>
  <c r="D25" i="7"/>
  <c r="E25" i="7"/>
  <c r="F25" i="7"/>
  <c r="G25" i="7"/>
  <c r="D26" i="7"/>
  <c r="E26" i="7"/>
  <c r="F26" i="7"/>
  <c r="G26" i="7"/>
  <c r="D27" i="7"/>
  <c r="E27" i="7"/>
  <c r="F27" i="7"/>
  <c r="G27" i="7"/>
  <c r="D28" i="7"/>
  <c r="E28" i="7"/>
  <c r="F28" i="7"/>
  <c r="G28" i="7"/>
  <c r="D29" i="7"/>
  <c r="E29" i="7"/>
  <c r="F29" i="7"/>
  <c r="G29" i="7"/>
  <c r="D30" i="7"/>
  <c r="E30" i="7"/>
  <c r="F30" i="7"/>
  <c r="G30" i="7"/>
  <c r="D31" i="7"/>
  <c r="E31" i="7"/>
  <c r="F31" i="7"/>
  <c r="G31" i="7"/>
  <c r="F5" i="7"/>
  <c r="G5" i="7"/>
  <c r="H5" i="7"/>
  <c r="I5" i="7"/>
  <c r="E5" i="7"/>
  <c r="E32" i="7"/>
  <c r="F32" i="7"/>
  <c r="G32" i="7"/>
  <c r="I32" i="7"/>
  <c r="I33" i="7" s="1"/>
  <c r="D32" i="7"/>
  <c r="D33" i="7" s="1"/>
  <c r="D5" i="7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29" i="6"/>
  <c r="C25" i="4" l="1"/>
  <c r="C16" i="3"/>
  <c r="C15" i="3"/>
  <c r="F5" i="3"/>
  <c r="C17" i="3"/>
  <c r="C18" i="3"/>
  <c r="C19" i="3"/>
  <c r="C20" i="3"/>
  <c r="C21" i="3"/>
  <c r="C22" i="3"/>
  <c r="C23" i="3"/>
  <c r="C24" i="3"/>
  <c r="K3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1" i="2"/>
</calcChain>
</file>

<file path=xl/sharedStrings.xml><?xml version="1.0" encoding="utf-8"?>
<sst xmlns="http://schemas.openxmlformats.org/spreadsheetml/2006/main" count="236" uniqueCount="139">
  <si>
    <t>Austria</t>
  </si>
  <si>
    <t>Belgium</t>
  </si>
  <si>
    <t>Bulgaria</t>
  </si>
  <si>
    <t>Cyprus</t>
  </si>
  <si>
    <t>Croatia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</si>
  <si>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</si>
  <si>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</si>
  <si>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</si>
  <si>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</si>
  <si>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</si>
  <si>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</si>
  <si>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</si>
  <si>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</si>
  <si>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</si>
  <si>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</si>
  <si>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</si>
  <si>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</si>
  <si>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</si>
  <si>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</si>
  <si>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</si>
  <si>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</si>
  <si>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</si>
  <si>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</si>
  <si>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</si>
  <si>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</si>
  <si>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</si>
  <si>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Czechia</t>
  </si>
  <si>
    <t>Země</t>
  </si>
  <si>
    <t>Obyvatelstvo 2019</t>
  </si>
  <si>
    <t>Úmrtnost</t>
  </si>
  <si>
    <t>Průměrný přírůstek</t>
  </si>
  <si>
    <t>Předpověď:</t>
  </si>
  <si>
    <t>Celkový počet obyvatel EU-27 k roku 2019</t>
  </si>
  <si>
    <t>Forecast:</t>
  </si>
  <si>
    <t>Průměrný pokles</t>
  </si>
  <si>
    <t>Zdroj</t>
  </si>
  <si>
    <t>https://population.un.org/wpp/Download/Probabilistic/Mortality/</t>
  </si>
  <si>
    <t>2020-2025</t>
  </si>
  <si>
    <t>2025-2030</t>
  </si>
  <si>
    <t>2030-2035</t>
  </si>
  <si>
    <t>2035-2040</t>
  </si>
  <si>
    <t>2040-2045</t>
  </si>
  <si>
    <t>2045-2050</t>
  </si>
  <si>
    <t>2050-2055</t>
  </si>
  <si>
    <t>2055-2060</t>
  </si>
  <si>
    <t>2060-2065</t>
  </si>
  <si>
    <t>2065-2070</t>
  </si>
  <si>
    <t>2070-2075</t>
  </si>
  <si>
    <t>2075-2080</t>
  </si>
  <si>
    <t>2080-2085</t>
  </si>
  <si>
    <t>2085-2090</t>
  </si>
  <si>
    <t>2090-2095</t>
  </si>
  <si>
    <t>2095-2100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</si>
  <si>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</si>
  <si>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</si>
  <si>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</si>
  <si>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</si>
  <si>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</si>
  <si>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</si>
  <si>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</si>
  <si>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</si>
  <si>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</si>
  <si>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</si>
  <si>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</si>
  <si>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</si>
  <si>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</si>
  <si>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</si>
  <si>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</si>
  <si>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</si>
  <si>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</si>
  <si>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</si>
  <si>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</si>
  <si>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</si>
  <si>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</si>
  <si>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</si>
  <si>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</si>
  <si>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</si>
  <si>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</si>
  <si>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</si>
  <si>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</si>
  <si>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</si>
  <si>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</si>
  <si>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</si>
  <si>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</si>
  <si>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</si>
  <si>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</si>
  <si>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</si>
  <si>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</si>
  <si>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</si>
  <si>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</si>
  <si>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</si>
  <si>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</si>
  <si>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</si>
  <si>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</si>
  <si>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</si>
  <si>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</si>
  <si>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</si>
  <si>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</si>
  <si>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</si>
  <si>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</si>
  <si>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</si>
  <si>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</si>
  <si>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</si>
  <si>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</si>
  <si>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</si>
  <si>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</si>
  <si>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</si>
  <si>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</si>
  <si>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</si>
  <si>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</si>
  <si>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</si>
  <si>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</si>
  <si>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</si>
  <si>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</si>
  <si>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</si>
  <si>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</si>
  <si>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</si>
  <si>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</si>
  <si>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</si>
  <si>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</si>
  <si>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</si>
  <si>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</si>
  <si>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</si>
  <si>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</si>
  <si>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</si>
  <si>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</si>
  <si>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</si>
  <si>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</si>
  <si>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</si>
  <si>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</si>
  <si>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</si>
  <si>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</si>
  <si>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</si>
  <si>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</si>
  <si>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CELKEM v tis.</t>
  </si>
  <si>
    <t>Celkem úmrtí</t>
  </si>
  <si>
    <t>Úmrtnost na 1000 ob.</t>
  </si>
  <si>
    <t>Průměrný přírůstek za 5 let:</t>
  </si>
  <si>
    <t>Průměrný přírůstek za rok: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</si>
</sst>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;\-#\ ###\ ###\ ##0;0"/>
    <numFmt numFmtId="165" formatCode="0.000"/>
    <numFmt numFmtId="166" formatCode="##0.0;\-##0.0;0"/>
  </numFmts>
  <fonts count="11" x14ac:knownFonts="1">
    <font>
      <sz val="10"/>
      <name val="Arial"/>
      <family val="2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9"/>
      <color rgb="FF000000"/>
      <name val="Arial"/>
      <family val="2"/>
      <charset val="1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/>
    <xf numFmtId="165" fontId="6" fillId="0" borderId="3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/>
    <xf numFmtId="165" fontId="0" fillId="0" borderId="7" xfId="0" applyNumberFormat="1" applyBorder="1"/>
    <xf numFmtId="0" fontId="6" fillId="2" borderId="7" xfId="0" applyFont="1" applyFill="1" applyBorder="1"/>
    <xf numFmtId="165" fontId="6" fillId="2" borderId="7" xfId="0" applyNumberFormat="1" applyFont="1" applyFill="1" applyBorder="1"/>
    <xf numFmtId="166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0" fontId="9" fillId="3" borderId="7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center" wrapText="1"/>
    </xf>
    <xf numFmtId="164" fontId="0" fillId="2" borderId="0" xfId="0" applyNumberFormat="1" applyFill="1"/>
    <xf numFmtId="0" fontId="0" fillId="2" borderId="0" xfId="0" applyFill="1"/>
    <xf numFmtId="0" fontId="0" fillId="4" borderId="0" xfId="0" applyFill="1"/>
    <xf numFmtId="0" fontId="10" fillId="4" borderId="0" xfId="0" applyFont="1" applyFill="1" applyAlignment="1">
      <alignment horizont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Vývoj porodnosti</a:t>
            </a:r>
            <a:r>
              <a:rPr lang="en-US" baseline="0"/>
              <a:t> v EU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8459252510791E-2"/>
          <c:y val="0.1198506421552136"/>
          <c:w val="0.88778152317737147"/>
          <c:h val="0.7748336678014271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porodnost!$B$1:$B$25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xVal>
          <c:yVal>
            <c:numRef>
              <c:f>porodnost!$C$1:$C$25</c:f>
              <c:numCache>
                <c:formatCode>General</c:formatCode>
                <c:ptCount val="25"/>
                <c:pt idx="0">
                  <c:v>10.516</c:v>
                </c:pt>
                <c:pt idx="1">
                  <c:v>10.516</c:v>
                </c:pt>
                <c:pt idx="2">
                  <c:v>10.492000000000001</c:v>
                </c:pt>
                <c:pt idx="3">
                  <c:v>10.353999999999999</c:v>
                </c:pt>
                <c:pt idx="4">
                  <c:v>10.321999999999999</c:v>
                </c:pt>
                <c:pt idx="5">
                  <c:v>10.462</c:v>
                </c:pt>
                <c:pt idx="6" formatCode="0.000">
                  <c:v>10.220000000000001</c:v>
                </c:pt>
                <c:pt idx="7">
                  <c:v>10.141999999999999</c:v>
                </c:pt>
                <c:pt idx="8">
                  <c:v>10.157999999999999</c:v>
                </c:pt>
                <c:pt idx="9">
                  <c:v>10.262</c:v>
                </c:pt>
                <c:pt idx="10" formatCode="0.000">
                  <c:v>10.23</c:v>
                </c:pt>
                <c:pt idx="11">
                  <c:v>10.343</c:v>
                </c:pt>
                <c:pt idx="12">
                  <c:v>10.391999999999999</c:v>
                </c:pt>
                <c:pt idx="13">
                  <c:v>10.638</c:v>
                </c:pt>
                <c:pt idx="14">
                  <c:v>10.478</c:v>
                </c:pt>
                <c:pt idx="15">
                  <c:v>10.446999999999999</c:v>
                </c:pt>
                <c:pt idx="16">
                  <c:v>10.146000000000001</c:v>
                </c:pt>
                <c:pt idx="17">
                  <c:v>10.032</c:v>
                </c:pt>
                <c:pt idx="18">
                  <c:v>9.7490000000000006</c:v>
                </c:pt>
                <c:pt idx="19">
                  <c:v>9.8580000000000005</c:v>
                </c:pt>
                <c:pt idx="20">
                  <c:v>9.7420000000000009</c:v>
                </c:pt>
                <c:pt idx="21" formatCode="0.000">
                  <c:v>9.84</c:v>
                </c:pt>
                <c:pt idx="22">
                  <c:v>9.6950000000000003</c:v>
                </c:pt>
                <c:pt idx="23">
                  <c:v>9.4659999999999993</c:v>
                </c:pt>
                <c:pt idx="24" formatCode="0.000">
                  <c:v>9.7632173913043516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DE-4DCB-A62E-3CE009D9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78592"/>
        <c:axId val="335178480"/>
      </c:scatterChart>
      <c:valAx>
        <c:axId val="223678592"/>
        <c:scaling>
          <c:orientation val="minMax"/>
          <c:min val="199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178480"/>
        <c:crosses val="autoZero"/>
        <c:crossBetween val="midCat"/>
      </c:valAx>
      <c:valAx>
        <c:axId val="33517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78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Predikce</a:t>
            </a:r>
            <a:r>
              <a:rPr lang="en-US" baseline="0"/>
              <a:t> úmrtnosti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úmrtnostEUvyvoj!$D$4:$S$4</c:f>
              <c:strCache>
                <c:ptCount val="16"/>
                <c:pt idx="0">
                  <c:v>2020-2025</c:v>
                </c:pt>
                <c:pt idx="1">
                  <c:v>2025-2030</c:v>
                </c:pt>
                <c:pt idx="2">
                  <c:v>2030-2035</c:v>
                </c:pt>
                <c:pt idx="3">
                  <c:v>2035-2040</c:v>
                </c:pt>
                <c:pt idx="4">
                  <c:v>2040-2045</c:v>
                </c:pt>
                <c:pt idx="5">
                  <c:v>2045-2050</c:v>
                </c:pt>
                <c:pt idx="6">
                  <c:v>2050-2055</c:v>
                </c:pt>
                <c:pt idx="7">
                  <c:v>2055-2060</c:v>
                </c:pt>
                <c:pt idx="8">
                  <c:v>2060-2065</c:v>
                </c:pt>
                <c:pt idx="9">
                  <c:v>2065-2070</c:v>
                </c:pt>
                <c:pt idx="10">
                  <c:v>2070-2075</c:v>
                </c:pt>
                <c:pt idx="11">
                  <c:v>2075-2080</c:v>
                </c:pt>
                <c:pt idx="12">
                  <c:v>2080-2085</c:v>
                </c:pt>
                <c:pt idx="13">
                  <c:v>2085-2090</c:v>
                </c:pt>
                <c:pt idx="14">
                  <c:v>2090-2095</c:v>
                </c:pt>
                <c:pt idx="15">
                  <c:v>2095-2100</c:v>
                </c:pt>
              </c:strCache>
            </c:strRef>
          </c:cat>
          <c:val>
            <c:numRef>
              <c:f>úmrtnostEUvyvoj!$D$33:$S$33</c:f>
              <c:numCache>
                <c:formatCode>General</c:formatCode>
                <c:ptCount val="16"/>
                <c:pt idx="0">
                  <c:v>10.740348789481567</c:v>
                </c:pt>
                <c:pt idx="1">
                  <c:v>11.041616941731546</c:v>
                </c:pt>
                <c:pt idx="2">
                  <c:v>11.459734099684603</c:v>
                </c:pt>
                <c:pt idx="3">
                  <c:v>11.97822376074269</c:v>
                </c:pt>
                <c:pt idx="4">
                  <c:v>12.579562706831497</c:v>
                </c:pt>
                <c:pt idx="5">
                  <c:v>13.128600640128615</c:v>
                </c:pt>
                <c:pt idx="6">
                  <c:v>13.620781184034346</c:v>
                </c:pt>
                <c:pt idx="7">
                  <c:v>13.943462688274938</c:v>
                </c:pt>
                <c:pt idx="8">
                  <c:v>14.087526231932705</c:v>
                </c:pt>
                <c:pt idx="9">
                  <c:v>13.984294038927414</c:v>
                </c:pt>
                <c:pt idx="10">
                  <c:v>13.783409843672979</c:v>
                </c:pt>
                <c:pt idx="11">
                  <c:v>13.435397267751208</c:v>
                </c:pt>
                <c:pt idx="12">
                  <c:v>13.057466974247943</c:v>
                </c:pt>
                <c:pt idx="13">
                  <c:v>12.665523514169358</c:v>
                </c:pt>
                <c:pt idx="14">
                  <c:v>12.415353307061913</c:v>
                </c:pt>
                <c:pt idx="15">
                  <c:v>12.288603589204055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E-49B8-B71E-D4C57D9A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54608"/>
        <c:axId val="226553152"/>
      </c:lineChart>
      <c:catAx>
        <c:axId val="49345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553152"/>
        <c:crosses val="autoZero"/>
        <c:auto val="1"/>
        <c:lblAlgn val="ctr"/>
        <c:lblOffset val="100"/>
        <c:noMultiLvlLbl val="0"/>
      </c:catAx>
      <c:valAx>
        <c:axId val="22655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45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133350</xdr:rowOff>
    </xdr:from>
    <xdr:to>
      <xdr:col>8</xdr:col>
      <xdr:colOff>457200</xdr:colOff>
      <xdr:row>46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0B1A35-5DB3-446E-8CA8-12764B4EA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95249</xdr:colOff>
      <xdr:row>33</xdr:row>
      <xdr:rowOff>159202</xdr:rowOff>
    </xdr:from>
    <xdr:to>
      <xdr:col>12</xdr:col>
      <xdr:colOff>707571</xdr:colOff>
      <xdr:row>50</xdr:row>
      <xdr:rowOff>126545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2D766B-B869-4343-B099-4BE870901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opLeftCell="D1" zoomScale="130" zoomScaleNormal="130" workbookViewId="0">
      <selection activeCell="D2" sqref="D2:E28"/>
    </sheetView>
  </sheetViews>
  <sheetFormatPr defaultColWidth="11.5703125" defaultRowHeight="12.75" x14ac:dyDescent="0.2"/>
  <cols>
    <col min="3" max="3" width="19.28515625" customWidth="1"/>
    <col min="4" max="4" width="12.28515625" customWidth="1"/>
    <col min="5" max="5" width="18.85546875" style="6" customWidth="1"/>
    <col min="6" max="6" width="15" style="8" customWidth="1"/>
    <col min="8" max="8" width="29.140625" customWidth="1"/>
    <col min="9" max="9" width="11.42578125" customWidth="1"/>
    <col min="10" max="10" width="27.85546875" customWidth="1"/>
    <col min="11" max="11" width="28.5703125" customWidth="1"/>
  </cols>
  <sheetData>
    <row r="1" spans="1:11" ht="28.5" customHeight="1" thickBot="1" x14ac:dyDescent="0.25">
      <c r="A1" s="1"/>
      <c r="B1" s="1"/>
      <c r="C1" s="1"/>
      <c r="D1" s="2"/>
      <c r="E1" s="11" t="s">
        <v>27</v>
      </c>
      <c r="F1" s="12" t="s">
        <v>28</v>
      </c>
      <c r="G1" s="13" t="s">
        <v>29</v>
      </c>
      <c r="J1" s="2"/>
    </row>
    <row r="2" spans="1:11" ht="15" customHeight="1" thickBot="1" x14ac:dyDescent="0.25">
      <c r="A2" s="1"/>
      <c r="B2" s="3"/>
      <c r="C2" s="1"/>
      <c r="D2" s="10">
        <v>1</v>
      </c>
      <c r="E2" s="5" t="s">
        <v>0</v>
      </c>
      <c r="F2" s="7">
        <v>8955108</v>
      </c>
      <c r="G2" s="9">
        <v>9.9</v>
      </c>
      <c r="J2" s="1"/>
      <c r="K2" s="2"/>
    </row>
    <row r="3" spans="1:11" ht="15" customHeight="1" x14ac:dyDescent="0.2">
      <c r="A3" s="1"/>
      <c r="B3" s="3"/>
      <c r="C3" s="1"/>
      <c r="D3" s="10">
        <v>2</v>
      </c>
      <c r="E3" s="5" t="s">
        <v>1</v>
      </c>
      <c r="F3" s="7">
        <v>11539326</v>
      </c>
      <c r="G3" s="1">
        <v>9.7899999999999991</v>
      </c>
      <c r="H3" s="1"/>
      <c r="I3" s="2"/>
      <c r="J3" s="22" t="s">
        <v>32</v>
      </c>
      <c r="K3" s="24">
        <f>SUM(F2:F28)</f>
        <v>444986769</v>
      </c>
    </row>
    <row r="4" spans="1:11" ht="15" customHeight="1" thickBot="1" x14ac:dyDescent="0.25">
      <c r="A4" s="1"/>
      <c r="B4" s="3"/>
      <c r="C4" s="1"/>
      <c r="D4" s="10">
        <v>3</v>
      </c>
      <c r="E4" s="5" t="s">
        <v>2</v>
      </c>
      <c r="F4" s="7">
        <v>7000117</v>
      </c>
      <c r="G4" s="1">
        <v>15.43</v>
      </c>
      <c r="H4" s="1"/>
      <c r="I4" s="2"/>
      <c r="J4" s="23"/>
      <c r="K4" s="25"/>
    </row>
    <row r="5" spans="1:11" ht="15" customHeight="1" x14ac:dyDescent="0.2">
      <c r="A5" s="1"/>
      <c r="B5" s="3"/>
      <c r="C5" s="1"/>
      <c r="D5" s="10">
        <v>4</v>
      </c>
      <c r="E5" s="5" t="s">
        <v>4</v>
      </c>
      <c r="F5" s="7">
        <v>4130299</v>
      </c>
      <c r="G5" s="1">
        <v>13.17</v>
      </c>
      <c r="H5" s="1"/>
      <c r="I5" s="2"/>
      <c r="J5" s="2"/>
    </row>
    <row r="6" spans="1:11" ht="15" customHeight="1" x14ac:dyDescent="0.2">
      <c r="A6" s="1"/>
      <c r="B6" s="3"/>
      <c r="C6" s="1"/>
      <c r="D6" s="10">
        <v>5</v>
      </c>
      <c r="E6" s="5" t="s">
        <v>3</v>
      </c>
      <c r="F6" s="7">
        <v>1198575</v>
      </c>
      <c r="G6" s="1">
        <v>7.08</v>
      </c>
      <c r="H6" s="1"/>
      <c r="I6" s="2"/>
      <c r="J6" s="2"/>
    </row>
    <row r="7" spans="1:11" ht="15" customHeight="1" x14ac:dyDescent="0.2">
      <c r="A7" s="1"/>
      <c r="B7" s="3"/>
      <c r="C7" s="1"/>
      <c r="D7" s="10">
        <v>6</v>
      </c>
      <c r="E7" s="5" t="s">
        <v>26</v>
      </c>
      <c r="F7" s="7">
        <v>10689213</v>
      </c>
      <c r="G7" s="1">
        <v>10.5</v>
      </c>
      <c r="H7" s="1"/>
      <c r="I7" s="2"/>
      <c r="J7" s="2"/>
    </row>
    <row r="8" spans="1:11" ht="15" customHeight="1" x14ac:dyDescent="0.2">
      <c r="A8" s="1"/>
      <c r="B8" s="3"/>
      <c r="C8" s="1"/>
      <c r="D8" s="10">
        <v>7</v>
      </c>
      <c r="E8" s="5" t="s">
        <v>5</v>
      </c>
      <c r="F8" s="7">
        <v>5771877</v>
      </c>
      <c r="G8" s="1">
        <v>9.7799999999999994</v>
      </c>
      <c r="H8" s="1"/>
      <c r="I8" s="2"/>
      <c r="J8" s="2"/>
    </row>
    <row r="9" spans="1:11" ht="15" customHeight="1" x14ac:dyDescent="0.2">
      <c r="A9" s="1"/>
      <c r="B9" s="3"/>
      <c r="C9" s="1"/>
      <c r="D9" s="10">
        <v>8</v>
      </c>
      <c r="E9" s="5" t="s">
        <v>6</v>
      </c>
      <c r="F9" s="7">
        <v>1325649</v>
      </c>
      <c r="G9" s="1">
        <v>12.7</v>
      </c>
      <c r="H9" s="1"/>
      <c r="I9" s="2"/>
      <c r="J9" s="2"/>
    </row>
    <row r="10" spans="1:11" ht="15" customHeight="1" x14ac:dyDescent="0.2">
      <c r="A10" s="1"/>
      <c r="B10" s="3"/>
      <c r="C10" s="1"/>
      <c r="D10" s="10">
        <v>9</v>
      </c>
      <c r="E10" s="5" t="s">
        <v>7</v>
      </c>
      <c r="F10" s="7">
        <v>5532159</v>
      </c>
      <c r="G10" s="1">
        <v>11.73</v>
      </c>
      <c r="H10" s="1"/>
      <c r="I10" s="2"/>
      <c r="J10" s="2"/>
    </row>
    <row r="11" spans="1:11" ht="15" customHeight="1" x14ac:dyDescent="0.2">
      <c r="A11" s="1"/>
      <c r="B11" s="3"/>
      <c r="C11" s="1"/>
      <c r="D11" s="10">
        <v>10</v>
      </c>
      <c r="E11" s="5" t="s">
        <v>8</v>
      </c>
      <c r="F11" s="7">
        <v>65129731</v>
      </c>
      <c r="G11" s="1">
        <v>9.32</v>
      </c>
      <c r="H11" s="1"/>
      <c r="I11" s="2"/>
      <c r="J11" s="2"/>
    </row>
    <row r="12" spans="1:11" ht="15" customHeight="1" x14ac:dyDescent="0.2">
      <c r="A12" s="1"/>
      <c r="B12" s="3"/>
      <c r="C12" s="1"/>
      <c r="D12" s="10">
        <v>11</v>
      </c>
      <c r="E12" s="5" t="s">
        <v>9</v>
      </c>
      <c r="F12" s="7">
        <v>83517046</v>
      </c>
      <c r="G12" s="1">
        <v>11.26</v>
      </c>
      <c r="H12" s="1"/>
      <c r="I12" s="2"/>
      <c r="J12" s="2"/>
    </row>
    <row r="13" spans="1:11" ht="15" customHeight="1" x14ac:dyDescent="0.2">
      <c r="A13" s="1"/>
      <c r="B13" s="3"/>
      <c r="C13" s="1"/>
      <c r="D13" s="10">
        <v>12</v>
      </c>
      <c r="E13" s="5" t="s">
        <v>10</v>
      </c>
      <c r="F13" s="7">
        <v>10473452</v>
      </c>
      <c r="G13" s="1">
        <v>10.92</v>
      </c>
      <c r="H13" s="1"/>
      <c r="I13" s="2"/>
      <c r="J13" s="2"/>
    </row>
    <row r="14" spans="1:11" ht="15" customHeight="1" x14ac:dyDescent="0.2">
      <c r="A14" s="1"/>
      <c r="B14" s="3"/>
      <c r="C14" s="1"/>
      <c r="D14" s="10">
        <v>13</v>
      </c>
      <c r="E14" s="5" t="s">
        <v>11</v>
      </c>
      <c r="F14" s="7">
        <v>9684680</v>
      </c>
      <c r="G14" s="1">
        <v>12.61</v>
      </c>
      <c r="H14" s="1"/>
      <c r="I14" s="2"/>
      <c r="J14" s="2"/>
    </row>
    <row r="15" spans="1:11" ht="15" customHeight="1" x14ac:dyDescent="0.2">
      <c r="A15" s="1"/>
      <c r="B15" s="3"/>
      <c r="C15" s="1"/>
      <c r="D15" s="10">
        <v>14</v>
      </c>
      <c r="E15" s="5" t="s">
        <v>12</v>
      </c>
      <c r="F15" s="7">
        <v>4882498</v>
      </c>
      <c r="G15" s="1">
        <v>6.14</v>
      </c>
      <c r="H15" s="1"/>
      <c r="I15" s="2"/>
      <c r="J15" s="2"/>
    </row>
    <row r="16" spans="1:11" ht="15" customHeight="1" x14ac:dyDescent="0.2">
      <c r="A16" s="1"/>
      <c r="B16" s="3"/>
      <c r="C16" s="1"/>
      <c r="D16" s="10">
        <v>15</v>
      </c>
      <c r="E16" s="5" t="s">
        <v>13</v>
      </c>
      <c r="F16" s="7">
        <v>60550092</v>
      </c>
      <c r="G16" s="1">
        <v>10.57</v>
      </c>
      <c r="H16" s="1"/>
      <c r="I16" s="2"/>
      <c r="J16" s="2"/>
    </row>
    <row r="17" spans="1:11" ht="15" customHeight="1" x14ac:dyDescent="0.2">
      <c r="A17" s="1"/>
      <c r="B17" s="3"/>
      <c r="C17" s="1"/>
      <c r="D17" s="10">
        <v>16</v>
      </c>
      <c r="E17" s="5" t="s">
        <v>14</v>
      </c>
      <c r="F17" s="7">
        <v>1906740</v>
      </c>
      <c r="G17" s="1">
        <v>14.67</v>
      </c>
      <c r="H17" s="1"/>
      <c r="I17" s="2"/>
      <c r="J17" s="2"/>
    </row>
    <row r="18" spans="1:11" ht="15" customHeight="1" x14ac:dyDescent="0.2">
      <c r="A18" s="1"/>
      <c r="B18" s="3"/>
      <c r="C18" s="1"/>
      <c r="D18" s="10">
        <v>17</v>
      </c>
      <c r="E18" s="5" t="s">
        <v>15</v>
      </c>
      <c r="F18" s="7">
        <v>2759631</v>
      </c>
      <c r="G18" s="1">
        <v>13.74</v>
      </c>
      <c r="H18" s="1"/>
      <c r="I18" s="2"/>
      <c r="J18" s="2"/>
    </row>
    <row r="19" spans="1:11" ht="15" customHeight="1" x14ac:dyDescent="0.2">
      <c r="A19" s="1"/>
      <c r="B19" s="3"/>
      <c r="C19" s="1"/>
      <c r="D19" s="10">
        <v>18</v>
      </c>
      <c r="E19" s="5" t="s">
        <v>16</v>
      </c>
      <c r="F19" s="7">
        <v>615730</v>
      </c>
      <c r="G19" s="1">
        <v>7.13</v>
      </c>
      <c r="H19" s="1"/>
      <c r="I19" s="2"/>
      <c r="J19" s="2"/>
    </row>
    <row r="20" spans="1:11" ht="15" customHeight="1" x14ac:dyDescent="0.2">
      <c r="A20" s="1"/>
      <c r="B20" s="3"/>
      <c r="C20" s="1"/>
      <c r="D20" s="10">
        <v>19</v>
      </c>
      <c r="E20" s="5" t="s">
        <v>17</v>
      </c>
      <c r="F20" s="7">
        <v>440377</v>
      </c>
      <c r="G20" s="1">
        <v>8.39</v>
      </c>
      <c r="H20" s="1"/>
      <c r="I20" s="2"/>
      <c r="J20" s="2"/>
    </row>
    <row r="21" spans="1:11" ht="15" customHeight="1" x14ac:dyDescent="0.2">
      <c r="A21" s="1"/>
      <c r="B21" s="3"/>
      <c r="C21" s="1"/>
      <c r="D21" s="10">
        <v>20</v>
      </c>
      <c r="E21" s="5" t="s">
        <v>18</v>
      </c>
      <c r="F21" s="7">
        <v>17097123</v>
      </c>
      <c r="G21" s="1">
        <v>8.81</v>
      </c>
      <c r="H21" s="1"/>
      <c r="I21" s="2"/>
      <c r="J21" s="2"/>
    </row>
    <row r="22" spans="1:11" ht="15" customHeight="1" x14ac:dyDescent="0.2">
      <c r="A22" s="1"/>
      <c r="B22" s="3"/>
      <c r="C22" s="1"/>
      <c r="D22" s="10">
        <v>21</v>
      </c>
      <c r="E22" s="5" t="s">
        <v>19</v>
      </c>
      <c r="F22" s="7">
        <v>37887771</v>
      </c>
      <c r="G22" s="9">
        <v>10.199999999999999</v>
      </c>
      <c r="H22" s="1"/>
      <c r="I22" s="2"/>
      <c r="J22" s="2"/>
    </row>
    <row r="23" spans="1:11" ht="15" customHeight="1" x14ac:dyDescent="0.2">
      <c r="A23" s="1"/>
      <c r="B23" s="3"/>
      <c r="C23" s="1"/>
      <c r="D23" s="10">
        <v>22</v>
      </c>
      <c r="E23" s="5" t="s">
        <v>20</v>
      </c>
      <c r="F23" s="7">
        <v>10226178</v>
      </c>
      <c r="G23" s="1">
        <v>10.7</v>
      </c>
      <c r="H23" s="1"/>
      <c r="I23" s="2"/>
      <c r="J23" s="2"/>
    </row>
    <row r="24" spans="1:11" ht="15" customHeight="1" x14ac:dyDescent="0.2">
      <c r="A24" s="1"/>
      <c r="B24" s="3"/>
      <c r="C24" s="1"/>
      <c r="D24" s="10">
        <v>23</v>
      </c>
      <c r="E24" s="5" t="s">
        <v>21</v>
      </c>
      <c r="F24" s="7">
        <v>19364558</v>
      </c>
      <c r="G24" s="1">
        <v>13.1</v>
      </c>
      <c r="H24" s="1"/>
      <c r="I24" s="2"/>
      <c r="J24" s="2"/>
    </row>
    <row r="25" spans="1:11" ht="15" customHeight="1" x14ac:dyDescent="0.2">
      <c r="A25" s="1"/>
      <c r="B25" s="3"/>
      <c r="C25" s="1"/>
      <c r="D25" s="10">
        <v>24</v>
      </c>
      <c r="E25" s="5" t="s">
        <v>22</v>
      </c>
      <c r="F25" s="7">
        <v>5457012</v>
      </c>
      <c r="G25" s="1">
        <v>10</v>
      </c>
      <c r="H25" s="1"/>
      <c r="I25" s="2"/>
      <c r="J25" s="2"/>
    </row>
    <row r="26" spans="1:11" ht="15" customHeight="1" x14ac:dyDescent="0.2">
      <c r="A26" s="1"/>
      <c r="B26" s="3"/>
      <c r="C26" s="1"/>
      <c r="D26" s="10">
        <v>25</v>
      </c>
      <c r="E26" s="5" t="s">
        <v>23</v>
      </c>
      <c r="F26" s="7">
        <v>2078654</v>
      </c>
      <c r="G26" s="1">
        <v>10.039999999999999</v>
      </c>
      <c r="H26" s="1"/>
      <c r="I26" s="2"/>
      <c r="J26" s="2"/>
    </row>
    <row r="27" spans="1:11" ht="15" customHeight="1" x14ac:dyDescent="0.2">
      <c r="A27" s="1"/>
      <c r="B27" s="3"/>
      <c r="C27" s="1"/>
      <c r="D27" s="10">
        <v>26</v>
      </c>
      <c r="E27" s="5" t="s">
        <v>24</v>
      </c>
      <c r="F27" s="7">
        <v>46736782</v>
      </c>
      <c r="G27" s="1">
        <v>9.1199999999999992</v>
      </c>
      <c r="H27" s="1"/>
      <c r="I27" s="2"/>
      <c r="J27" s="2"/>
    </row>
    <row r="28" spans="1:11" ht="15" customHeight="1" x14ac:dyDescent="0.2">
      <c r="A28" s="1"/>
      <c r="B28" s="3"/>
      <c r="C28" s="1"/>
      <c r="D28" s="10">
        <v>27</v>
      </c>
      <c r="E28" s="5" t="s">
        <v>25</v>
      </c>
      <c r="F28" s="7">
        <v>10036391</v>
      </c>
      <c r="G28" s="1">
        <v>9.17</v>
      </c>
      <c r="H28" s="1"/>
      <c r="I28" s="2"/>
      <c r="J28" s="2"/>
    </row>
    <row r="29" spans="1:11" ht="15" customHeight="1" x14ac:dyDescent="0.2">
      <c r="A29" s="1"/>
      <c r="B29" s="3"/>
      <c r="C29" s="1"/>
      <c r="D29" s="2"/>
      <c r="E29" s="4"/>
      <c r="F29" s="19"/>
      <c r="G29" s="1"/>
      <c r="H29" s="1"/>
      <c r="I29" s="1"/>
      <c r="J29" s="2"/>
      <c r="K29" s="2"/>
    </row>
  </sheetData>
  <mergeCells count="2">
    <mergeCell ref="J3:J4"/>
    <mergeCell ref="K3:K4"/>
  </mergeCells>
  <phoneticPr fontId="5" type="noConversion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B029-B917-46A9-8A52-4173D6434E8B}">
  <dimension ref="A4:F24"/>
  <sheetViews>
    <sheetView workbookViewId="0">
      <selection activeCell="F5" sqref="F5"/>
    </sheetView>
  </sheetViews>
  <sheetFormatPr defaultRowHeight="12.75" x14ac:dyDescent="0.2"/>
  <cols>
    <col min="3" max="3" width="23.85546875" customWidth="1"/>
  </cols>
  <sheetData>
    <row r="4" spans="1:6" ht="13.5" thickBot="1" x14ac:dyDescent="0.25"/>
    <row r="5" spans="1:6" ht="13.5" thickBot="1" x14ac:dyDescent="0.25">
      <c r="A5">
        <v>2004</v>
      </c>
      <c r="B5">
        <v>1.5</v>
      </c>
      <c r="D5" s="14" t="s">
        <v>30</v>
      </c>
      <c r="E5" s="15"/>
      <c r="F5" s="16">
        <f>(B14-B5)/10</f>
        <v>0.1</v>
      </c>
    </row>
    <row r="6" spans="1:6" x14ac:dyDescent="0.2">
      <c r="A6">
        <v>2005</v>
      </c>
      <c r="B6">
        <v>1.5</v>
      </c>
    </row>
    <row r="7" spans="1:6" x14ac:dyDescent="0.2">
      <c r="A7">
        <v>2006</v>
      </c>
      <c r="B7">
        <v>1.5</v>
      </c>
    </row>
    <row r="8" spans="1:6" x14ac:dyDescent="0.2">
      <c r="A8">
        <v>2007</v>
      </c>
      <c r="B8">
        <v>1.6</v>
      </c>
    </row>
    <row r="9" spans="1:6" x14ac:dyDescent="0.2">
      <c r="A9">
        <v>2008</v>
      </c>
      <c r="B9">
        <v>1.23</v>
      </c>
    </row>
    <row r="10" spans="1:6" x14ac:dyDescent="0.2">
      <c r="A10">
        <v>2009</v>
      </c>
      <c r="B10">
        <v>1.46</v>
      </c>
    </row>
    <row r="11" spans="1:6" x14ac:dyDescent="0.2">
      <c r="A11">
        <v>2010</v>
      </c>
      <c r="B11">
        <v>1.9</v>
      </c>
    </row>
    <row r="12" spans="1:6" x14ac:dyDescent="0.2">
      <c r="A12">
        <v>2013</v>
      </c>
      <c r="B12">
        <v>2.02</v>
      </c>
    </row>
    <row r="13" spans="1:6" x14ac:dyDescent="0.2">
      <c r="A13">
        <v>2014</v>
      </c>
      <c r="B13">
        <v>2.2200000000000002</v>
      </c>
    </row>
    <row r="14" spans="1:6" x14ac:dyDescent="0.2">
      <c r="A14">
        <v>2016</v>
      </c>
      <c r="B14">
        <v>2.5</v>
      </c>
      <c r="C14" s="17" t="s">
        <v>31</v>
      </c>
    </row>
    <row r="15" spans="1:6" x14ac:dyDescent="0.2">
      <c r="A15">
        <v>2017</v>
      </c>
      <c r="C15" s="18">
        <f>_xlfn.FORECAST.LINEAR(A15,$B$5:$B$14,$A$5:$A$14)</f>
        <v>2.4214285714285779</v>
      </c>
    </row>
    <row r="16" spans="1:6" x14ac:dyDescent="0.2">
      <c r="A16">
        <v>2018</v>
      </c>
      <c r="C16" s="18">
        <f t="shared" ref="C16:C24" si="0">_xlfn.FORECAST.LINEAR(A16,$B$5:$B$14,$A$5:$A$14)</f>
        <v>2.5084065934065904</v>
      </c>
    </row>
    <row r="17" spans="1:3" x14ac:dyDescent="0.2">
      <c r="A17">
        <v>2019</v>
      </c>
      <c r="C17" s="18">
        <f t="shared" si="0"/>
        <v>2.595384615384603</v>
      </c>
    </row>
    <row r="18" spans="1:3" x14ac:dyDescent="0.2">
      <c r="A18">
        <v>2020</v>
      </c>
      <c r="C18" s="18">
        <f t="shared" si="0"/>
        <v>2.6823626373626439</v>
      </c>
    </row>
    <row r="19" spans="1:3" x14ac:dyDescent="0.2">
      <c r="A19">
        <v>2021</v>
      </c>
      <c r="C19" s="18">
        <f t="shared" si="0"/>
        <v>2.7693406593406564</v>
      </c>
    </row>
    <row r="20" spans="1:3" x14ac:dyDescent="0.2">
      <c r="A20">
        <v>2022</v>
      </c>
      <c r="C20" s="18">
        <f t="shared" si="0"/>
        <v>2.856318681318669</v>
      </c>
    </row>
    <row r="21" spans="1:3" x14ac:dyDescent="0.2">
      <c r="A21">
        <v>2023</v>
      </c>
      <c r="C21" s="18">
        <f t="shared" si="0"/>
        <v>2.9432967032967099</v>
      </c>
    </row>
    <row r="22" spans="1:3" x14ac:dyDescent="0.2">
      <c r="A22">
        <v>2024</v>
      </c>
      <c r="C22" s="18">
        <f t="shared" si="0"/>
        <v>3.0302747252747224</v>
      </c>
    </row>
    <row r="23" spans="1:3" x14ac:dyDescent="0.2">
      <c r="A23">
        <v>2025</v>
      </c>
      <c r="C23" s="18">
        <f t="shared" si="0"/>
        <v>3.1172527472527349</v>
      </c>
    </row>
    <row r="24" spans="1:3" x14ac:dyDescent="0.2">
      <c r="A24">
        <v>2026</v>
      </c>
      <c r="C24" s="18">
        <f t="shared" si="0"/>
        <v>3.2042307692307759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2567-67B5-4693-8379-EA4CBEDF2B05}">
  <dimension ref="A1:G25"/>
  <sheetViews>
    <sheetView tabSelected="1" workbookViewId="0">
      <selection activeCell="N31" sqref="N31"/>
    </sheetView>
  </sheetViews>
  <sheetFormatPr defaultRowHeight="12.75" x14ac:dyDescent="0.2"/>
  <cols>
    <col min="5" max="5" width="15.5703125" bestFit="1" customWidth="1"/>
  </cols>
  <sheetData>
    <row r="1" spans="2:3" x14ac:dyDescent="0.2">
      <c r="B1" s="28">
        <v>1995</v>
      </c>
      <c r="C1" s="28">
        <v>10.516</v>
      </c>
    </row>
    <row r="2" spans="2:3" x14ac:dyDescent="0.2">
      <c r="B2" s="28">
        <v>1996</v>
      </c>
      <c r="C2" s="28">
        <v>10.516</v>
      </c>
    </row>
    <row r="3" spans="2:3" x14ac:dyDescent="0.2">
      <c r="B3" s="28">
        <v>1997</v>
      </c>
      <c r="C3" s="28">
        <v>10.492000000000001</v>
      </c>
    </row>
    <row r="4" spans="2:3" x14ac:dyDescent="0.2">
      <c r="B4" s="28">
        <v>1998</v>
      </c>
      <c r="C4" s="28">
        <v>10.353999999999999</v>
      </c>
    </row>
    <row r="5" spans="2:3" x14ac:dyDescent="0.2">
      <c r="B5" s="28">
        <v>1999</v>
      </c>
      <c r="C5" s="28">
        <v>10.321999999999999</v>
      </c>
    </row>
    <row r="6" spans="2:3" x14ac:dyDescent="0.2">
      <c r="B6" s="28">
        <v>2000</v>
      </c>
      <c r="C6" s="28">
        <v>10.462</v>
      </c>
    </row>
    <row r="7" spans="2:3" x14ac:dyDescent="0.2">
      <c r="B7" s="28">
        <v>2001</v>
      </c>
      <c r="C7" s="29">
        <v>10.220000000000001</v>
      </c>
    </row>
    <row r="8" spans="2:3" x14ac:dyDescent="0.2">
      <c r="B8" s="28">
        <v>2002</v>
      </c>
      <c r="C8" s="28">
        <v>10.141999999999999</v>
      </c>
    </row>
    <row r="9" spans="2:3" x14ac:dyDescent="0.2">
      <c r="B9" s="28">
        <v>2003</v>
      </c>
      <c r="C9" s="28">
        <v>10.157999999999999</v>
      </c>
    </row>
    <row r="10" spans="2:3" x14ac:dyDescent="0.2">
      <c r="B10" s="28">
        <v>2004</v>
      </c>
      <c r="C10" s="28">
        <v>10.262</v>
      </c>
    </row>
    <row r="11" spans="2:3" x14ac:dyDescent="0.2">
      <c r="B11" s="28">
        <v>2005</v>
      </c>
      <c r="C11" s="29">
        <v>10.23</v>
      </c>
    </row>
    <row r="12" spans="2:3" x14ac:dyDescent="0.2">
      <c r="B12" s="28">
        <v>2006</v>
      </c>
      <c r="C12" s="28">
        <v>10.343</v>
      </c>
    </row>
    <row r="13" spans="2:3" x14ac:dyDescent="0.2">
      <c r="B13" s="28">
        <v>2007</v>
      </c>
      <c r="C13" s="28">
        <v>10.391999999999999</v>
      </c>
    </row>
    <row r="14" spans="2:3" x14ac:dyDescent="0.2">
      <c r="B14" s="28">
        <v>2008</v>
      </c>
      <c r="C14" s="28">
        <v>10.638</v>
      </c>
    </row>
    <row r="15" spans="2:3" x14ac:dyDescent="0.2">
      <c r="B15" s="28">
        <v>2009</v>
      </c>
      <c r="C15" s="28">
        <v>10.478</v>
      </c>
    </row>
    <row r="16" spans="2:3" x14ac:dyDescent="0.2">
      <c r="B16" s="28">
        <v>2010</v>
      </c>
      <c r="C16" s="28">
        <v>10.446999999999999</v>
      </c>
    </row>
    <row r="17" spans="1:7" x14ac:dyDescent="0.2">
      <c r="B17" s="28">
        <v>2011</v>
      </c>
      <c r="C17" s="28">
        <v>10.146000000000001</v>
      </c>
    </row>
    <row r="18" spans="1:7" x14ac:dyDescent="0.2">
      <c r="B18" s="28">
        <v>2012</v>
      </c>
      <c r="C18" s="28">
        <v>10.032</v>
      </c>
    </row>
    <row r="19" spans="1:7" x14ac:dyDescent="0.2">
      <c r="B19" s="28">
        <v>2013</v>
      </c>
      <c r="C19" s="28">
        <v>9.7490000000000006</v>
      </c>
    </row>
    <row r="20" spans="1:7" x14ac:dyDescent="0.2">
      <c r="B20" s="28">
        <v>2014</v>
      </c>
      <c r="C20" s="28">
        <v>9.8580000000000005</v>
      </c>
    </row>
    <row r="21" spans="1:7" x14ac:dyDescent="0.2">
      <c r="B21" s="28">
        <v>2015</v>
      </c>
      <c r="C21" s="28">
        <v>9.7420000000000009</v>
      </c>
    </row>
    <row r="22" spans="1:7" x14ac:dyDescent="0.2">
      <c r="B22" s="28">
        <v>2016</v>
      </c>
      <c r="C22" s="29">
        <v>9.84</v>
      </c>
    </row>
    <row r="23" spans="1:7" x14ac:dyDescent="0.2">
      <c r="B23" s="28">
        <v>2017</v>
      </c>
      <c r="C23" s="28">
        <v>9.6950000000000003</v>
      </c>
    </row>
    <row r="24" spans="1:7" ht="13.5" thickBot="1" x14ac:dyDescent="0.25">
      <c r="B24" s="28">
        <v>2018</v>
      </c>
      <c r="C24" s="28">
        <v>9.4659999999999993</v>
      </c>
    </row>
    <row r="25" spans="1:7" ht="13.5" thickBot="1" x14ac:dyDescent="0.25">
      <c r="A25" s="20" t="s">
        <v>33</v>
      </c>
      <c r="B25" s="30">
        <v>2019</v>
      </c>
      <c r="C25" s="31">
        <f>FORECAST(B25,$C$1:$C$24,B1:B24)</f>
        <v>9.7632173913043516</v>
      </c>
      <c r="E25" s="26" t="s">
        <v>34</v>
      </c>
      <c r="F25" s="27"/>
      <c r="G25" s="21">
        <f>(MAX(C1:C24)-MIN(C1:C24))/24</f>
        <v>4.8833333333333361E-2</v>
      </c>
    </row>
  </sheetData>
  <mergeCells count="1">
    <mergeCell ref="E25:F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E2A8-CB0E-4AF4-A301-76ACDE1AB3DE}">
  <dimension ref="A1:W55"/>
  <sheetViews>
    <sheetView zoomScale="115" zoomScaleNormal="115" workbookViewId="0">
      <selection activeCell="C1" sqref="C1:R1"/>
    </sheetView>
  </sheetViews>
  <sheetFormatPr defaultRowHeight="12.75" x14ac:dyDescent="0.2"/>
  <cols>
    <col min="1" max="1" width="4.85546875" customWidth="1"/>
    <col min="2" max="2" width="14.28515625" customWidth="1"/>
    <col min="5" max="5" width="14.42578125" customWidth="1"/>
    <col min="6" max="21" width="10.85546875" customWidth="1"/>
  </cols>
  <sheetData>
    <row r="1" spans="1:21" x14ac:dyDescent="0.2">
      <c r="C1" s="34" t="s">
        <v>37</v>
      </c>
      <c r="D1" s="34" t="s">
        <v>38</v>
      </c>
      <c r="E1" s="34" t="s">
        <v>39</v>
      </c>
      <c r="F1" s="34" t="s">
        <v>40</v>
      </c>
      <c r="G1" s="34" t="s">
        <v>41</v>
      </c>
      <c r="H1" s="34" t="s">
        <v>42</v>
      </c>
      <c r="I1" s="34" t="s">
        <v>43</v>
      </c>
      <c r="J1" s="34" t="s">
        <v>44</v>
      </c>
      <c r="K1" s="34" t="s">
        <v>45</v>
      </c>
      <c r="L1" s="34" t="s">
        <v>46</v>
      </c>
      <c r="M1" s="34" t="s">
        <v>47</v>
      </c>
      <c r="N1" s="34" t="s">
        <v>48</v>
      </c>
      <c r="O1" s="34" t="s">
        <v>49</v>
      </c>
      <c r="P1" s="34" t="s">
        <v>50</v>
      </c>
      <c r="Q1" s="34" t="s">
        <v>51</v>
      </c>
      <c r="R1" s="34" t="s">
        <v>52</v>
      </c>
    </row>
    <row r="2" spans="1:21" x14ac:dyDescent="0.2">
      <c r="A2">
        <v>1</v>
      </c>
      <c r="B2" s="33" t="s">
        <v>0</v>
      </c>
      <c r="C2" s="32">
        <v>9.9870000000000001</v>
      </c>
      <c r="D2" s="32">
        <v>10.191000000000001</v>
      </c>
      <c r="E2" s="32">
        <v>10.461</v>
      </c>
      <c r="F2" s="32">
        <v>10.884</v>
      </c>
      <c r="G2" s="32">
        <v>11.452</v>
      </c>
      <c r="H2" s="32">
        <v>12.223000000000001</v>
      </c>
      <c r="I2" s="32">
        <v>12.97</v>
      </c>
      <c r="J2" s="32">
        <v>13.263999999999999</v>
      </c>
      <c r="K2" s="32">
        <v>13.045999999999999</v>
      </c>
      <c r="L2" s="32">
        <v>12.678000000000001</v>
      </c>
      <c r="M2" s="32">
        <v>12.584</v>
      </c>
      <c r="N2" s="32">
        <v>12.712</v>
      </c>
      <c r="O2" s="32">
        <v>12.692</v>
      </c>
      <c r="P2" s="32">
        <v>12.288</v>
      </c>
      <c r="Q2" s="32">
        <v>11.664999999999999</v>
      </c>
      <c r="R2" s="32">
        <v>11.099</v>
      </c>
      <c r="T2" s="20" t="s">
        <v>35</v>
      </c>
      <c r="U2" s="20" t="s">
        <v>36</v>
      </c>
    </row>
    <row r="3" spans="1:21" x14ac:dyDescent="0.2">
      <c r="A3">
        <v>2</v>
      </c>
      <c r="B3" s="33" t="s">
        <v>1</v>
      </c>
      <c r="C3" s="32">
        <v>9.77</v>
      </c>
      <c r="D3" s="32">
        <v>9.7710000000000008</v>
      </c>
      <c r="E3" s="32">
        <v>9.9640000000000004</v>
      </c>
      <c r="F3" s="32">
        <v>10.444000000000001</v>
      </c>
      <c r="G3" s="32">
        <v>10.991</v>
      </c>
      <c r="H3" s="32">
        <v>11.454000000000001</v>
      </c>
      <c r="I3" s="32">
        <v>11.731999999999999</v>
      </c>
      <c r="J3" s="32">
        <v>11.768000000000001</v>
      </c>
      <c r="K3" s="32">
        <v>11.625999999999999</v>
      </c>
      <c r="L3" s="32">
        <v>11.433999999999999</v>
      </c>
      <c r="M3" s="32">
        <v>11.32</v>
      </c>
      <c r="N3" s="32">
        <v>11.239000000000001</v>
      </c>
      <c r="O3" s="32">
        <v>11.102</v>
      </c>
      <c r="P3" s="32">
        <v>10.891</v>
      </c>
      <c r="Q3" s="32">
        <v>10.691000000000001</v>
      </c>
      <c r="R3" s="32">
        <v>10.617000000000001</v>
      </c>
    </row>
    <row r="4" spans="1:21" x14ac:dyDescent="0.2">
      <c r="A4">
        <v>3</v>
      </c>
      <c r="B4" s="33" t="s">
        <v>2</v>
      </c>
      <c r="C4" s="32">
        <v>15.635</v>
      </c>
      <c r="D4" s="32">
        <v>15.977</v>
      </c>
      <c r="E4" s="32">
        <v>16.503</v>
      </c>
      <c r="F4" s="32">
        <v>16.844999999999999</v>
      </c>
      <c r="G4" s="32">
        <v>16.875</v>
      </c>
      <c r="H4" s="32">
        <v>16.821999999999999</v>
      </c>
      <c r="I4" s="32">
        <v>16.858000000000001</v>
      </c>
      <c r="J4" s="32">
        <v>17.088000000000001</v>
      </c>
      <c r="K4" s="32">
        <v>17.297999999999998</v>
      </c>
      <c r="L4" s="32">
        <v>17.21</v>
      </c>
      <c r="M4" s="32">
        <v>16.818999999999999</v>
      </c>
      <c r="N4" s="32">
        <v>16.093</v>
      </c>
      <c r="O4" s="32">
        <v>15.161</v>
      </c>
      <c r="P4" s="32">
        <v>14.489000000000001</v>
      </c>
      <c r="Q4" s="32">
        <v>14.387</v>
      </c>
      <c r="R4" s="32">
        <v>14.651</v>
      </c>
    </row>
    <row r="5" spans="1:21" ht="12.75" customHeight="1" x14ac:dyDescent="0.2">
      <c r="A5">
        <v>4</v>
      </c>
      <c r="B5" s="33" t="s">
        <v>4</v>
      </c>
      <c r="C5" s="32">
        <v>13.314</v>
      </c>
      <c r="D5" s="32">
        <v>13.423999999999999</v>
      </c>
      <c r="E5" s="32">
        <v>13.699</v>
      </c>
      <c r="F5" s="32">
        <v>14.202999999999999</v>
      </c>
      <c r="G5" s="32">
        <v>14.8</v>
      </c>
      <c r="H5" s="32">
        <v>15.215</v>
      </c>
      <c r="I5" s="32">
        <v>15.44</v>
      </c>
      <c r="J5" s="32">
        <v>15.61</v>
      </c>
      <c r="K5" s="32">
        <v>15.82</v>
      </c>
      <c r="L5" s="32">
        <v>16.114000000000001</v>
      </c>
      <c r="M5" s="32">
        <v>16.344000000000001</v>
      </c>
      <c r="N5" s="32">
        <v>16.315000000000001</v>
      </c>
      <c r="O5" s="32">
        <v>16.055</v>
      </c>
      <c r="P5" s="32">
        <v>15.757</v>
      </c>
      <c r="Q5" s="32">
        <v>15.488</v>
      </c>
      <c r="R5" s="32">
        <v>15.313000000000001</v>
      </c>
      <c r="S5" s="32"/>
    </row>
    <row r="6" spans="1:21" x14ac:dyDescent="0.2">
      <c r="A6">
        <v>5</v>
      </c>
      <c r="B6" s="5" t="s">
        <v>3</v>
      </c>
      <c r="C6" s="32">
        <v>7.4109999999999996</v>
      </c>
      <c r="D6" s="32">
        <v>7.8860000000000001</v>
      </c>
      <c r="E6" s="32">
        <v>8.3870000000000005</v>
      </c>
      <c r="F6" s="32">
        <v>8.9149999999999991</v>
      </c>
      <c r="G6" s="32">
        <v>9.5</v>
      </c>
      <c r="H6" s="32">
        <v>10.109</v>
      </c>
      <c r="I6" s="32">
        <v>10.718</v>
      </c>
      <c r="J6" s="32">
        <v>11.314</v>
      </c>
      <c r="K6" s="32">
        <v>11.895</v>
      </c>
      <c r="L6" s="32">
        <v>12.452999999999999</v>
      </c>
      <c r="M6" s="32">
        <v>12.944000000000001</v>
      </c>
      <c r="N6" s="32">
        <v>13.281000000000001</v>
      </c>
      <c r="O6" s="32">
        <v>13.4</v>
      </c>
      <c r="P6" s="32">
        <v>13.352</v>
      </c>
      <c r="Q6" s="32">
        <v>13.153</v>
      </c>
      <c r="R6" s="32">
        <v>12.893000000000001</v>
      </c>
    </row>
    <row r="7" spans="1:21" x14ac:dyDescent="0.2">
      <c r="A7">
        <v>6</v>
      </c>
      <c r="B7" s="33" t="s">
        <v>26</v>
      </c>
      <c r="C7" s="32">
        <v>10.867000000000001</v>
      </c>
      <c r="D7" s="32">
        <v>11.387</v>
      </c>
      <c r="E7" s="32">
        <v>12.055</v>
      </c>
      <c r="F7" s="32">
        <v>12.576000000000001</v>
      </c>
      <c r="G7" s="32">
        <v>12.723000000000001</v>
      </c>
      <c r="H7" s="32">
        <v>12.66</v>
      </c>
      <c r="I7" s="32">
        <v>12.738</v>
      </c>
      <c r="J7" s="32">
        <v>13.106999999999999</v>
      </c>
      <c r="K7" s="32">
        <v>13.62</v>
      </c>
      <c r="L7" s="32">
        <v>13.859</v>
      </c>
      <c r="M7" s="32">
        <v>13.566000000000001</v>
      </c>
      <c r="N7" s="32">
        <v>12.824999999999999</v>
      </c>
      <c r="O7" s="32">
        <v>11.977</v>
      </c>
      <c r="P7" s="32">
        <v>11.294</v>
      </c>
      <c r="Q7" s="32">
        <v>10.891999999999999</v>
      </c>
      <c r="R7" s="32">
        <v>10.877000000000001</v>
      </c>
    </row>
    <row r="8" spans="1:21" x14ac:dyDescent="0.2">
      <c r="A8">
        <v>7</v>
      </c>
      <c r="B8" s="33" t="s">
        <v>5</v>
      </c>
      <c r="C8" s="32">
        <v>10.045</v>
      </c>
      <c r="D8" s="32">
        <v>10.465</v>
      </c>
      <c r="E8" s="32">
        <v>10.871</v>
      </c>
      <c r="F8" s="32">
        <v>11.131</v>
      </c>
      <c r="G8" s="32">
        <v>11.212999999999999</v>
      </c>
      <c r="H8" s="32">
        <v>11.212</v>
      </c>
      <c r="I8" s="32">
        <v>11.243</v>
      </c>
      <c r="J8" s="32">
        <v>11.221</v>
      </c>
      <c r="K8" s="32">
        <v>10.993</v>
      </c>
      <c r="L8" s="32">
        <v>10.63</v>
      </c>
      <c r="M8" s="32">
        <v>10.38</v>
      </c>
      <c r="N8" s="32">
        <v>10.377000000000001</v>
      </c>
      <c r="O8" s="32">
        <v>10.569000000000001</v>
      </c>
      <c r="P8" s="32">
        <v>10.755000000000001</v>
      </c>
      <c r="Q8" s="32">
        <v>10.664999999999999</v>
      </c>
      <c r="R8" s="32">
        <v>10.406000000000001</v>
      </c>
    </row>
    <row r="9" spans="1:21" x14ac:dyDescent="0.2">
      <c r="A9">
        <v>8</v>
      </c>
      <c r="B9" s="33" t="s">
        <v>6</v>
      </c>
      <c r="C9" s="32">
        <v>12.16</v>
      </c>
      <c r="D9" s="32">
        <v>12.484999999999999</v>
      </c>
      <c r="E9" s="32">
        <v>12.734</v>
      </c>
      <c r="F9" s="32">
        <v>13.055</v>
      </c>
      <c r="G9" s="32">
        <v>13.499000000000001</v>
      </c>
      <c r="H9" s="32">
        <v>13.933999999999999</v>
      </c>
      <c r="I9" s="32">
        <v>14.177</v>
      </c>
      <c r="J9" s="32">
        <v>14.3</v>
      </c>
      <c r="K9" s="32">
        <v>14.555</v>
      </c>
      <c r="L9" s="32">
        <v>14.945</v>
      </c>
      <c r="M9" s="32">
        <v>15.276</v>
      </c>
      <c r="N9" s="32">
        <v>15.263</v>
      </c>
      <c r="O9" s="32">
        <v>14.898999999999999</v>
      </c>
      <c r="P9" s="32">
        <v>14.122999999999999</v>
      </c>
      <c r="Q9" s="32">
        <v>13.321999999999999</v>
      </c>
      <c r="R9" s="32">
        <v>13.18</v>
      </c>
    </row>
    <row r="10" spans="1:21" x14ac:dyDescent="0.2">
      <c r="A10">
        <v>9</v>
      </c>
      <c r="B10" s="33" t="s">
        <v>7</v>
      </c>
      <c r="C10" s="32">
        <v>10.063000000000001</v>
      </c>
      <c r="D10" s="32">
        <v>10.599</v>
      </c>
      <c r="E10" s="32">
        <v>11.388</v>
      </c>
      <c r="F10" s="32">
        <v>12.193</v>
      </c>
      <c r="G10" s="32">
        <v>12.609</v>
      </c>
      <c r="H10" s="32">
        <v>12.554</v>
      </c>
      <c r="I10" s="32">
        <v>12.294</v>
      </c>
      <c r="J10" s="32">
        <v>12.042999999999999</v>
      </c>
      <c r="K10" s="32">
        <v>11.8</v>
      </c>
      <c r="L10" s="32">
        <v>11.752000000000001</v>
      </c>
      <c r="M10" s="32">
        <v>11.96</v>
      </c>
      <c r="N10" s="32">
        <v>12.182</v>
      </c>
      <c r="O10" s="32">
        <v>12.243</v>
      </c>
      <c r="P10" s="32">
        <v>12.169</v>
      </c>
      <c r="Q10" s="32">
        <v>12.015000000000001</v>
      </c>
      <c r="R10" s="32">
        <v>11.877000000000001</v>
      </c>
    </row>
    <row r="11" spans="1:21" x14ac:dyDescent="0.2">
      <c r="A11">
        <v>10</v>
      </c>
      <c r="B11" s="33" t="s">
        <v>8</v>
      </c>
      <c r="C11" s="32">
        <v>9.51</v>
      </c>
      <c r="D11" s="32">
        <v>9.6920000000000002</v>
      </c>
      <c r="E11" s="32">
        <v>10.000999999999999</v>
      </c>
      <c r="F11" s="32">
        <v>10.593</v>
      </c>
      <c r="G11" s="32">
        <v>11.191000000000001</v>
      </c>
      <c r="H11" s="32">
        <v>11.538</v>
      </c>
      <c r="I11" s="32">
        <v>11.68</v>
      </c>
      <c r="J11" s="32">
        <v>11.765000000000001</v>
      </c>
      <c r="K11" s="32">
        <v>11.726000000000001</v>
      </c>
      <c r="L11" s="32">
        <v>11.558</v>
      </c>
      <c r="M11" s="32">
        <v>11.384</v>
      </c>
      <c r="N11" s="32">
        <v>11.246</v>
      </c>
      <c r="O11" s="32">
        <v>11.180999999999999</v>
      </c>
      <c r="P11" s="32">
        <v>11.103</v>
      </c>
      <c r="Q11" s="32">
        <v>11.08</v>
      </c>
      <c r="R11" s="32">
        <v>11.183</v>
      </c>
    </row>
    <row r="12" spans="1:21" x14ac:dyDescent="0.2">
      <c r="A12">
        <v>11</v>
      </c>
      <c r="B12" s="33" t="s">
        <v>9</v>
      </c>
      <c r="C12" s="32">
        <v>11.744</v>
      </c>
      <c r="D12" s="32">
        <v>11.818</v>
      </c>
      <c r="E12" s="32">
        <v>11.914</v>
      </c>
      <c r="F12" s="32">
        <v>12.161</v>
      </c>
      <c r="G12" s="32">
        <v>12.702</v>
      </c>
      <c r="H12" s="32">
        <v>13.433999999999999</v>
      </c>
      <c r="I12" s="32">
        <v>13.928000000000001</v>
      </c>
      <c r="J12" s="32">
        <v>13.919</v>
      </c>
      <c r="K12" s="32">
        <v>13.441000000000001</v>
      </c>
      <c r="L12" s="32">
        <v>12.879</v>
      </c>
      <c r="M12" s="32">
        <v>12.616</v>
      </c>
      <c r="N12" s="32">
        <v>12.587999999999999</v>
      </c>
      <c r="O12" s="32">
        <v>12.430999999999999</v>
      </c>
      <c r="P12" s="32">
        <v>12.074999999999999</v>
      </c>
      <c r="Q12" s="32">
        <v>11.64</v>
      </c>
      <c r="R12" s="32">
        <v>11.276</v>
      </c>
    </row>
    <row r="13" spans="1:21" x14ac:dyDescent="0.2">
      <c r="A13">
        <v>12</v>
      </c>
      <c r="B13" s="33" t="s">
        <v>10</v>
      </c>
      <c r="C13" s="32">
        <v>11.37</v>
      </c>
      <c r="D13" s="32">
        <v>11.76</v>
      </c>
      <c r="E13" s="32">
        <v>12.118</v>
      </c>
      <c r="F13" s="32">
        <v>12.582000000000001</v>
      </c>
      <c r="G13" s="32">
        <v>13.282999999999999</v>
      </c>
      <c r="H13" s="32">
        <v>14.095000000000001</v>
      </c>
      <c r="I13" s="32">
        <v>14.936</v>
      </c>
      <c r="J13" s="32">
        <v>15.741</v>
      </c>
      <c r="K13" s="32">
        <v>16.347000000000001</v>
      </c>
      <c r="L13" s="32">
        <v>16.585999999999999</v>
      </c>
      <c r="M13" s="32">
        <v>16.294</v>
      </c>
      <c r="N13" s="32">
        <v>15.61</v>
      </c>
      <c r="O13" s="32">
        <v>14.77</v>
      </c>
      <c r="P13" s="32">
        <v>14.141</v>
      </c>
      <c r="Q13" s="32">
        <v>14.039</v>
      </c>
      <c r="R13" s="32">
        <v>14.159000000000001</v>
      </c>
    </row>
    <row r="14" spans="1:21" x14ac:dyDescent="0.2">
      <c r="A14">
        <v>13</v>
      </c>
      <c r="B14" s="33" t="s">
        <v>11</v>
      </c>
      <c r="C14" s="32">
        <v>12.951000000000001</v>
      </c>
      <c r="D14" s="32">
        <v>13.452</v>
      </c>
      <c r="E14" s="32">
        <v>13.994999999999999</v>
      </c>
      <c r="F14" s="32">
        <v>14.448</v>
      </c>
      <c r="G14" s="32">
        <v>14.644</v>
      </c>
      <c r="H14" s="32">
        <v>14.596</v>
      </c>
      <c r="I14" s="32">
        <v>14.558</v>
      </c>
      <c r="J14" s="32">
        <v>14.737</v>
      </c>
      <c r="K14" s="32">
        <v>15.074999999999999</v>
      </c>
      <c r="L14" s="32">
        <v>15.196999999999999</v>
      </c>
      <c r="M14" s="32">
        <v>14.939</v>
      </c>
      <c r="N14" s="32">
        <v>14.464</v>
      </c>
      <c r="O14" s="32">
        <v>13.977</v>
      </c>
      <c r="P14" s="32">
        <v>13.571</v>
      </c>
      <c r="Q14" s="32">
        <v>13.172000000000001</v>
      </c>
      <c r="R14" s="32">
        <v>12.831</v>
      </c>
    </row>
    <row r="15" spans="1:21" x14ac:dyDescent="0.2">
      <c r="A15">
        <v>14</v>
      </c>
      <c r="B15" s="33" t="s">
        <v>12</v>
      </c>
      <c r="C15" s="32">
        <v>6.5</v>
      </c>
      <c r="D15" s="32">
        <v>6.9889999999999999</v>
      </c>
      <c r="E15" s="32">
        <v>7.5990000000000002</v>
      </c>
      <c r="F15" s="32">
        <v>8.2460000000000004</v>
      </c>
      <c r="G15" s="32">
        <v>8.8249999999999993</v>
      </c>
      <c r="H15" s="32">
        <v>9.3350000000000009</v>
      </c>
      <c r="I15" s="32">
        <v>9.8710000000000004</v>
      </c>
      <c r="J15" s="32">
        <v>10.502000000000001</v>
      </c>
      <c r="K15" s="32">
        <v>11.122999999999999</v>
      </c>
      <c r="L15" s="32">
        <v>11.552</v>
      </c>
      <c r="M15" s="32">
        <v>11.581</v>
      </c>
      <c r="N15" s="32">
        <v>11.186</v>
      </c>
      <c r="O15" s="32">
        <v>10.664999999999999</v>
      </c>
      <c r="P15" s="32">
        <v>10.477</v>
      </c>
      <c r="Q15" s="32">
        <v>10.813000000000001</v>
      </c>
      <c r="R15" s="32">
        <v>11.378</v>
      </c>
    </row>
    <row r="16" spans="1:21" x14ac:dyDescent="0.2">
      <c r="A16">
        <v>15</v>
      </c>
      <c r="B16" s="33" t="s">
        <v>13</v>
      </c>
      <c r="C16" s="32">
        <v>10.933</v>
      </c>
      <c r="D16" s="32">
        <v>11.397</v>
      </c>
      <c r="E16" s="32">
        <v>11.9</v>
      </c>
      <c r="F16" s="32">
        <v>12.451000000000001</v>
      </c>
      <c r="G16" s="32">
        <v>13.157</v>
      </c>
      <c r="H16" s="32">
        <v>14.036</v>
      </c>
      <c r="I16" s="32">
        <v>15.031000000000001</v>
      </c>
      <c r="J16" s="32">
        <v>15.872999999999999</v>
      </c>
      <c r="K16" s="32">
        <v>16.277000000000001</v>
      </c>
      <c r="L16" s="32">
        <v>16.010000000000002</v>
      </c>
      <c r="M16" s="32">
        <v>15.347</v>
      </c>
      <c r="N16" s="32">
        <v>14.644</v>
      </c>
      <c r="O16" s="32">
        <v>14.191000000000001</v>
      </c>
      <c r="P16" s="32">
        <v>13.97</v>
      </c>
      <c r="Q16" s="32">
        <v>13.914</v>
      </c>
      <c r="R16" s="32">
        <v>13.881</v>
      </c>
    </row>
    <row r="17" spans="1:18" x14ac:dyDescent="0.2">
      <c r="A17">
        <v>16</v>
      </c>
      <c r="B17" s="33" t="s">
        <v>14</v>
      </c>
      <c r="C17" s="32">
        <v>14.952999999999999</v>
      </c>
      <c r="D17" s="32">
        <v>15.398</v>
      </c>
      <c r="E17" s="32">
        <v>15.742000000000001</v>
      </c>
      <c r="F17" s="32">
        <v>16.058</v>
      </c>
      <c r="G17" s="32">
        <v>16.279</v>
      </c>
      <c r="H17" s="32">
        <v>16.280999999999999</v>
      </c>
      <c r="I17" s="32">
        <v>16.187000000000001</v>
      </c>
      <c r="J17" s="32">
        <v>15.911</v>
      </c>
      <c r="K17" s="32">
        <v>15.603</v>
      </c>
      <c r="L17" s="32">
        <v>15.342000000000001</v>
      </c>
      <c r="M17" s="32">
        <v>15.116</v>
      </c>
      <c r="N17" s="32">
        <v>14.634</v>
      </c>
      <c r="O17" s="32">
        <v>14.048999999999999</v>
      </c>
      <c r="P17" s="32">
        <v>13.452999999999999</v>
      </c>
      <c r="Q17" s="32">
        <v>12.898</v>
      </c>
      <c r="R17" s="32">
        <v>12.846</v>
      </c>
    </row>
    <row r="18" spans="1:18" x14ac:dyDescent="0.2">
      <c r="A18">
        <v>17</v>
      </c>
      <c r="B18" s="33" t="s">
        <v>15</v>
      </c>
      <c r="C18" s="32">
        <v>14.43</v>
      </c>
      <c r="D18" s="32">
        <v>14.974</v>
      </c>
      <c r="E18" s="32">
        <v>15.342000000000001</v>
      </c>
      <c r="F18" s="32">
        <v>15.721</v>
      </c>
      <c r="G18" s="32">
        <v>16.117000000000001</v>
      </c>
      <c r="H18" s="32">
        <v>16.367999999999999</v>
      </c>
      <c r="I18" s="32">
        <v>16.492999999999999</v>
      </c>
      <c r="J18" s="32">
        <v>16.324999999999999</v>
      </c>
      <c r="K18" s="32">
        <v>15.944000000000001</v>
      </c>
      <c r="L18" s="32">
        <v>15.457000000000001</v>
      </c>
      <c r="M18" s="32">
        <v>15.172000000000001</v>
      </c>
      <c r="N18" s="32">
        <v>14.792999999999999</v>
      </c>
      <c r="O18" s="32">
        <v>14.435</v>
      </c>
      <c r="P18" s="32">
        <v>14.074</v>
      </c>
      <c r="Q18" s="32">
        <v>13.58</v>
      </c>
      <c r="R18" s="32">
        <v>13.256</v>
      </c>
    </row>
    <row r="19" spans="1:18" ht="14.25" customHeight="1" x14ac:dyDescent="0.2">
      <c r="A19">
        <v>18</v>
      </c>
      <c r="B19" s="33" t="s">
        <v>16</v>
      </c>
      <c r="C19" s="32">
        <v>7.0789999999999997</v>
      </c>
      <c r="D19" s="32">
        <v>7.13</v>
      </c>
      <c r="E19" s="32">
        <v>7.3710000000000004</v>
      </c>
      <c r="F19" s="32">
        <v>7.8109999999999999</v>
      </c>
      <c r="G19" s="32">
        <v>8.4090000000000007</v>
      </c>
      <c r="H19" s="32">
        <v>9.0459999999999994</v>
      </c>
      <c r="I19" s="32">
        <v>9.6210000000000004</v>
      </c>
      <c r="J19" s="32">
        <v>10.012</v>
      </c>
      <c r="K19" s="32">
        <v>10.124000000000001</v>
      </c>
      <c r="L19" s="32">
        <v>10.042999999999999</v>
      </c>
      <c r="M19" s="32">
        <v>9.9870000000000001</v>
      </c>
      <c r="N19" s="32">
        <v>10.026</v>
      </c>
      <c r="O19" s="32">
        <v>9.9920000000000009</v>
      </c>
      <c r="P19" s="32">
        <v>9.74</v>
      </c>
      <c r="Q19" s="32">
        <v>9.41</v>
      </c>
      <c r="R19" s="32">
        <v>9.0909999999999993</v>
      </c>
    </row>
    <row r="20" spans="1:18" x14ac:dyDescent="0.2">
      <c r="A20">
        <v>19</v>
      </c>
      <c r="B20" s="33" t="s">
        <v>17</v>
      </c>
      <c r="C20" s="32">
        <v>8.9649999999999999</v>
      </c>
      <c r="D20" s="32">
        <v>9.7629999999999999</v>
      </c>
      <c r="E20" s="32">
        <v>10.717000000000001</v>
      </c>
      <c r="F20" s="32">
        <v>11.628</v>
      </c>
      <c r="G20" s="32">
        <v>12.239000000000001</v>
      </c>
      <c r="H20" s="32">
        <v>12.491</v>
      </c>
      <c r="I20" s="32">
        <v>12.484</v>
      </c>
      <c r="J20" s="32">
        <v>12.542999999999999</v>
      </c>
      <c r="K20" s="32">
        <v>12.8</v>
      </c>
      <c r="L20" s="32">
        <v>13.316000000000001</v>
      </c>
      <c r="M20" s="32">
        <v>13.914999999999999</v>
      </c>
      <c r="N20" s="32">
        <v>14.242000000000001</v>
      </c>
      <c r="O20" s="32">
        <v>14.13</v>
      </c>
      <c r="P20" s="32">
        <v>13.606999999999999</v>
      </c>
      <c r="Q20" s="32">
        <v>12.814</v>
      </c>
      <c r="R20" s="32">
        <v>12.108000000000001</v>
      </c>
    </row>
    <row r="21" spans="1:18" ht="15" customHeight="1" x14ac:dyDescent="0.2">
      <c r="A21">
        <v>20</v>
      </c>
      <c r="B21" s="33" t="s">
        <v>18</v>
      </c>
      <c r="C21" s="32">
        <v>9.1980000000000004</v>
      </c>
      <c r="D21" s="32">
        <v>9.7590000000000003</v>
      </c>
      <c r="E21" s="32">
        <v>10.462</v>
      </c>
      <c r="F21" s="32">
        <v>11.249000000000001</v>
      </c>
      <c r="G21" s="32">
        <v>11.91</v>
      </c>
      <c r="H21" s="32">
        <v>12.391999999999999</v>
      </c>
      <c r="I21" s="32">
        <v>12.722</v>
      </c>
      <c r="J21" s="32">
        <v>12.766999999999999</v>
      </c>
      <c r="K21" s="32">
        <v>12.48</v>
      </c>
      <c r="L21" s="32">
        <v>12.034000000000001</v>
      </c>
      <c r="M21" s="32">
        <v>11.776</v>
      </c>
      <c r="N21" s="32">
        <v>11.83</v>
      </c>
      <c r="O21" s="32">
        <v>12.031000000000001</v>
      </c>
      <c r="P21" s="32">
        <v>12.099</v>
      </c>
      <c r="Q21" s="32">
        <v>12.019</v>
      </c>
      <c r="R21" s="32">
        <v>11.827999999999999</v>
      </c>
    </row>
    <row r="22" spans="1:18" x14ac:dyDescent="0.2">
      <c r="A22">
        <v>21</v>
      </c>
      <c r="B22" s="33" t="s">
        <v>19</v>
      </c>
      <c r="C22" s="32">
        <v>10.651</v>
      </c>
      <c r="D22" s="32">
        <v>11.19</v>
      </c>
      <c r="E22" s="32">
        <v>11.9</v>
      </c>
      <c r="F22" s="32">
        <v>12.771000000000001</v>
      </c>
      <c r="G22" s="32">
        <v>13.605</v>
      </c>
      <c r="H22" s="32">
        <v>14.157</v>
      </c>
      <c r="I22" s="32">
        <v>14.384</v>
      </c>
      <c r="J22" s="32">
        <v>14.605</v>
      </c>
      <c r="K22" s="32">
        <v>15.1</v>
      </c>
      <c r="L22" s="32">
        <v>15.878</v>
      </c>
      <c r="M22" s="32">
        <v>16.527000000000001</v>
      </c>
      <c r="N22" s="32">
        <v>16.623000000000001</v>
      </c>
      <c r="O22" s="32">
        <v>16.093</v>
      </c>
      <c r="P22" s="32">
        <v>15.173</v>
      </c>
      <c r="Q22" s="32">
        <v>14.361000000000001</v>
      </c>
      <c r="R22" s="32">
        <v>13.907</v>
      </c>
    </row>
    <row r="23" spans="1:18" x14ac:dyDescent="0.2">
      <c r="A23">
        <v>22</v>
      </c>
      <c r="B23" s="33" t="s">
        <v>20</v>
      </c>
      <c r="C23" s="32">
        <v>11.146000000000001</v>
      </c>
      <c r="D23" s="32">
        <v>11.659000000000001</v>
      </c>
      <c r="E23" s="32">
        <v>12.211</v>
      </c>
      <c r="F23" s="32">
        <v>12.821999999999999</v>
      </c>
      <c r="G23" s="32">
        <v>13.457000000000001</v>
      </c>
      <c r="H23" s="32">
        <v>14.135999999999999</v>
      </c>
      <c r="I23" s="32">
        <v>14.811999999999999</v>
      </c>
      <c r="J23" s="32">
        <v>15.430999999999999</v>
      </c>
      <c r="K23" s="32">
        <v>15.833</v>
      </c>
      <c r="L23" s="32">
        <v>15.802</v>
      </c>
      <c r="M23" s="32">
        <v>15.241</v>
      </c>
      <c r="N23" s="32">
        <v>14.401</v>
      </c>
      <c r="O23" s="32">
        <v>13.752000000000001</v>
      </c>
      <c r="P23" s="32">
        <v>13.515000000000001</v>
      </c>
      <c r="Q23" s="32">
        <v>13.500999999999999</v>
      </c>
      <c r="R23" s="32">
        <v>13.355</v>
      </c>
    </row>
    <row r="24" spans="1:18" x14ac:dyDescent="0.2">
      <c r="A24">
        <v>23</v>
      </c>
      <c r="B24" s="33" t="s">
        <v>21</v>
      </c>
      <c r="C24" s="32">
        <v>13.393000000000001</v>
      </c>
      <c r="D24" s="32">
        <v>13.676</v>
      </c>
      <c r="E24" s="32">
        <v>14.085000000000001</v>
      </c>
      <c r="F24" s="32">
        <v>14.561</v>
      </c>
      <c r="G24" s="32">
        <v>14.914999999999999</v>
      </c>
      <c r="H24" s="32">
        <v>15.099</v>
      </c>
      <c r="I24" s="32">
        <v>15.304</v>
      </c>
      <c r="J24" s="32">
        <v>15.608000000000001</v>
      </c>
      <c r="K24" s="32">
        <v>15.798999999999999</v>
      </c>
      <c r="L24" s="32">
        <v>15.689</v>
      </c>
      <c r="M24" s="32">
        <v>15.282999999999999</v>
      </c>
      <c r="N24" s="32">
        <v>14.804</v>
      </c>
      <c r="O24" s="32">
        <v>14.326000000000001</v>
      </c>
      <c r="P24" s="32">
        <v>13.962</v>
      </c>
      <c r="Q24" s="32">
        <v>13.753</v>
      </c>
      <c r="R24" s="32">
        <v>13.81</v>
      </c>
    </row>
    <row r="25" spans="1:18" x14ac:dyDescent="0.2">
      <c r="A25">
        <v>24</v>
      </c>
      <c r="B25" s="33" t="s">
        <v>22</v>
      </c>
      <c r="C25" s="32">
        <v>10.365</v>
      </c>
      <c r="D25" s="32">
        <v>11.018000000000001</v>
      </c>
      <c r="E25" s="32">
        <v>11.867000000000001</v>
      </c>
      <c r="F25" s="32">
        <v>12.771000000000001</v>
      </c>
      <c r="G25" s="32">
        <v>13.496</v>
      </c>
      <c r="H25" s="32">
        <v>13.920999999999999</v>
      </c>
      <c r="I25" s="32">
        <v>14.159000000000001</v>
      </c>
      <c r="J25" s="32">
        <v>14.507</v>
      </c>
      <c r="K25" s="32">
        <v>15.07</v>
      </c>
      <c r="L25" s="32">
        <v>15.635</v>
      </c>
      <c r="M25" s="32">
        <v>15.821</v>
      </c>
      <c r="N25" s="32">
        <v>15.49</v>
      </c>
      <c r="O25" s="32">
        <v>14.733000000000001</v>
      </c>
      <c r="P25" s="32">
        <v>13.863</v>
      </c>
      <c r="Q25" s="32">
        <v>13.207000000000001</v>
      </c>
      <c r="R25" s="32">
        <v>12.968</v>
      </c>
    </row>
    <row r="26" spans="1:18" x14ac:dyDescent="0.2">
      <c r="A26">
        <v>25</v>
      </c>
      <c r="B26" s="33" t="s">
        <v>23</v>
      </c>
      <c r="C26" s="32">
        <v>10.462</v>
      </c>
      <c r="D26" s="32">
        <v>10.935</v>
      </c>
      <c r="E26" s="32">
        <v>11.541</v>
      </c>
      <c r="F26" s="32">
        <v>12.353999999999999</v>
      </c>
      <c r="G26" s="32">
        <v>13.207000000000001</v>
      </c>
      <c r="H26" s="32">
        <v>13.861000000000001</v>
      </c>
      <c r="I26" s="32">
        <v>14.16</v>
      </c>
      <c r="J26" s="32">
        <v>14.284000000000001</v>
      </c>
      <c r="K26" s="32">
        <v>14.372</v>
      </c>
      <c r="L26" s="32">
        <v>14.388999999999999</v>
      </c>
      <c r="M26" s="32">
        <v>14.204000000000001</v>
      </c>
      <c r="N26" s="32">
        <v>13.625</v>
      </c>
      <c r="O26" s="32">
        <v>12.694000000000001</v>
      </c>
      <c r="P26" s="32">
        <v>11.791</v>
      </c>
      <c r="Q26" s="32">
        <v>11.282999999999999</v>
      </c>
      <c r="R26" s="32">
        <v>11.298</v>
      </c>
    </row>
    <row r="27" spans="1:18" ht="18" customHeight="1" x14ac:dyDescent="0.2">
      <c r="A27">
        <v>26</v>
      </c>
      <c r="B27" s="33" t="s">
        <v>24</v>
      </c>
      <c r="C27" s="32">
        <v>9.5079999999999991</v>
      </c>
      <c r="D27" s="32">
        <v>9.8819999999999997</v>
      </c>
      <c r="E27" s="32">
        <v>10.352</v>
      </c>
      <c r="F27" s="32">
        <v>11.047000000000001</v>
      </c>
      <c r="G27" s="32">
        <v>11.898</v>
      </c>
      <c r="H27" s="32">
        <v>12.911</v>
      </c>
      <c r="I27" s="32">
        <v>14.057</v>
      </c>
      <c r="J27" s="32">
        <v>15.182</v>
      </c>
      <c r="K27" s="32">
        <v>16.041</v>
      </c>
      <c r="L27" s="32">
        <v>16.431999999999999</v>
      </c>
      <c r="M27" s="32">
        <v>16.074000000000002</v>
      </c>
      <c r="N27" s="32">
        <v>14.952</v>
      </c>
      <c r="O27" s="32">
        <v>13.66</v>
      </c>
      <c r="P27" s="32">
        <v>12.884</v>
      </c>
      <c r="Q27" s="32">
        <v>12.717000000000001</v>
      </c>
      <c r="R27" s="32">
        <v>12.888</v>
      </c>
    </row>
    <row r="28" spans="1:18" ht="15" customHeight="1" x14ac:dyDescent="0.2">
      <c r="A28">
        <v>27</v>
      </c>
      <c r="B28" s="33" t="s">
        <v>25</v>
      </c>
      <c r="C28" s="32">
        <v>9.0860000000000003</v>
      </c>
      <c r="D28" s="32">
        <v>9.3030000000000008</v>
      </c>
      <c r="E28" s="32">
        <v>9.75</v>
      </c>
      <c r="F28" s="32">
        <v>10.098000000000001</v>
      </c>
      <c r="G28" s="32">
        <v>10.164999999999999</v>
      </c>
      <c r="H28" s="32">
        <v>10.101000000000001</v>
      </c>
      <c r="I28" s="32">
        <v>10.157</v>
      </c>
      <c r="J28" s="32">
        <v>10.25</v>
      </c>
      <c r="K28" s="32">
        <v>10.222</v>
      </c>
      <c r="L28" s="32">
        <v>10.066000000000001</v>
      </c>
      <c r="M28" s="32">
        <v>9.9949999999999992</v>
      </c>
      <c r="N28" s="32">
        <v>10.143000000000001</v>
      </c>
      <c r="O28" s="32">
        <v>10.29</v>
      </c>
      <c r="P28" s="32">
        <v>10.11</v>
      </c>
      <c r="Q28" s="32">
        <v>9.6989999999999998</v>
      </c>
      <c r="R28" s="32">
        <v>9.5220000000000002</v>
      </c>
    </row>
    <row r="29" spans="1:18" ht="17.25" customHeight="1" x14ac:dyDescent="0.2"/>
    <row r="30" spans="1:18" ht="17.25" customHeight="1" x14ac:dyDescent="0.2"/>
    <row r="31" spans="1:18" ht="17.25" customHeight="1" x14ac:dyDescent="0.2"/>
    <row r="32" spans="1:18" ht="17.25" customHeight="1" x14ac:dyDescent="0.2"/>
    <row r="33" spans="22:23" ht="16.5" customHeight="1" x14ac:dyDescent="0.2">
      <c r="V33" s="32"/>
      <c r="W33" s="32"/>
    </row>
    <row r="34" spans="22:23" ht="17.25" customHeight="1" x14ac:dyDescent="0.2"/>
    <row r="35" spans="22:23" ht="17.25" customHeight="1" x14ac:dyDescent="0.2"/>
    <row r="36" spans="22:23" ht="17.25" customHeight="1" x14ac:dyDescent="0.2"/>
    <row r="37" spans="22:23" ht="17.25" customHeight="1" x14ac:dyDescent="0.2"/>
    <row r="38" spans="22:23" ht="17.25" customHeight="1" x14ac:dyDescent="0.2"/>
    <row r="39" spans="22:23" ht="17.25" customHeight="1" x14ac:dyDescent="0.2"/>
    <row r="40" spans="22:23" ht="17.25" customHeight="1" x14ac:dyDescent="0.2"/>
    <row r="41" spans="22:23" ht="17.25" customHeight="1" x14ac:dyDescent="0.2"/>
    <row r="42" spans="22:23" ht="17.25" customHeight="1" x14ac:dyDescent="0.2"/>
    <row r="43" spans="22:23" ht="17.25" customHeight="1" x14ac:dyDescent="0.2"/>
    <row r="44" spans="22:23" ht="17.25" customHeight="1" x14ac:dyDescent="0.2"/>
    <row r="45" spans="22:23" ht="17.25" customHeight="1" x14ac:dyDescent="0.2"/>
    <row r="46" spans="22:23" ht="17.25" customHeight="1" x14ac:dyDescent="0.2"/>
    <row r="47" spans="22:23" ht="17.25" customHeight="1" x14ac:dyDescent="0.2"/>
    <row r="48" spans="22:23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E6F4-E91A-4D53-8ED9-28EDB1ECB30F}">
  <dimension ref="A1:CE32"/>
  <sheetViews>
    <sheetView workbookViewId="0">
      <selection activeCell="C36" sqref="C36"/>
    </sheetView>
  </sheetViews>
  <sheetFormatPr defaultRowHeight="12.75" x14ac:dyDescent="0.2"/>
  <cols>
    <col min="2" max="2" width="14.28515625" customWidth="1"/>
  </cols>
  <sheetData>
    <row r="1" spans="1:83" x14ac:dyDescent="0.2">
      <c r="C1" s="34" t="s">
        <v>53</v>
      </c>
      <c r="D1" s="34" t="s">
        <v>54</v>
      </c>
      <c r="E1" s="34" t="s">
        <v>55</v>
      </c>
      <c r="F1" s="34" t="s">
        <v>56</v>
      </c>
      <c r="G1" s="34" t="s">
        <v>57</v>
      </c>
      <c r="H1" s="34" t="s">
        <v>58</v>
      </c>
      <c r="I1" s="34" t="s">
        <v>59</v>
      </c>
      <c r="J1" s="34" t="s">
        <v>60</v>
      </c>
      <c r="K1" s="34" t="s">
        <v>61</v>
      </c>
      <c r="L1" s="34" t="s">
        <v>62</v>
      </c>
      <c r="M1" s="34" t="s">
        <v>63</v>
      </c>
      <c r="N1" s="34" t="s">
        <v>64</v>
      </c>
      <c r="O1" s="34" t="s">
        <v>65</v>
      </c>
      <c r="P1" s="34" t="s">
        <v>66</v>
      </c>
      <c r="Q1" s="34" t="s">
        <v>67</v>
      </c>
      <c r="R1" s="34" t="s">
        <v>68</v>
      </c>
      <c r="S1" s="34" t="s">
        <v>69</v>
      </c>
      <c r="T1" s="34" t="s">
        <v>70</v>
      </c>
      <c r="U1" s="34" t="s">
        <v>71</v>
      </c>
      <c r="V1" s="34" t="s">
        <v>72</v>
      </c>
      <c r="W1" s="34" t="s">
        <v>73</v>
      </c>
      <c r="X1" s="34" t="s">
        <v>74</v>
      </c>
      <c r="Y1" s="34" t="s">
        <v>75</v>
      </c>
      <c r="Z1" s="34" t="s">
        <v>76</v>
      </c>
      <c r="AA1" s="34" t="s">
        <v>77</v>
      </c>
      <c r="AB1" s="34" t="s">
        <v>78</v>
      </c>
      <c r="AC1" s="34" t="s">
        <v>79</v>
      </c>
      <c r="AD1" s="34" t="s">
        <v>80</v>
      </c>
      <c r="AE1" s="34" t="s">
        <v>81</v>
      </c>
      <c r="AF1" s="34" t="s">
        <v>82</v>
      </c>
      <c r="AG1" s="34" t="s">
        <v>83</v>
      </c>
      <c r="AH1" s="34" t="s">
        <v>84</v>
      </c>
      <c r="AI1" s="34" t="s">
        <v>85</v>
      </c>
      <c r="AJ1" s="34" t="s">
        <v>86</v>
      </c>
      <c r="AK1" s="34" t="s">
        <v>87</v>
      </c>
      <c r="AL1" s="34" t="s">
        <v>88</v>
      </c>
      <c r="AM1" s="34" t="s">
        <v>89</v>
      </c>
      <c r="AN1" s="34" t="s">
        <v>90</v>
      </c>
      <c r="AO1" s="34" t="s">
        <v>91</v>
      </c>
      <c r="AP1" s="34" t="s">
        <v>92</v>
      </c>
      <c r="AQ1" s="34" t="s">
        <v>93</v>
      </c>
      <c r="AR1" s="34" t="s">
        <v>94</v>
      </c>
      <c r="AS1" s="34" t="s">
        <v>95</v>
      </c>
      <c r="AT1" s="34" t="s">
        <v>96</v>
      </c>
      <c r="AU1" s="34" t="s">
        <v>97</v>
      </c>
      <c r="AV1" s="34" t="s">
        <v>98</v>
      </c>
      <c r="AW1" s="34" t="s">
        <v>99</v>
      </c>
      <c r="AX1" s="34" t="s">
        <v>100</v>
      </c>
      <c r="AY1" s="34" t="s">
        <v>101</v>
      </c>
      <c r="AZ1" s="34" t="s">
        <v>102</v>
      </c>
      <c r="BA1" s="34" t="s">
        <v>103</v>
      </c>
      <c r="BB1" s="34" t="s">
        <v>104</v>
      </c>
      <c r="BC1" s="34" t="s">
        <v>105</v>
      </c>
      <c r="BD1" s="34" t="s">
        <v>106</v>
      </c>
      <c r="BE1" s="34" t="s">
        <v>107</v>
      </c>
      <c r="BF1" s="34" t="s">
        <v>108</v>
      </c>
      <c r="BG1" s="34" t="s">
        <v>109</v>
      </c>
      <c r="BH1" s="34" t="s">
        <v>110</v>
      </c>
      <c r="BI1" s="34" t="s">
        <v>111</v>
      </c>
      <c r="BJ1" s="34" t="s">
        <v>112</v>
      </c>
      <c r="BK1" s="34" t="s">
        <v>113</v>
      </c>
      <c r="BL1" s="34" t="s">
        <v>114</v>
      </c>
      <c r="BM1" s="34" t="s">
        <v>115</v>
      </c>
      <c r="BN1" s="34" t="s">
        <v>116</v>
      </c>
      <c r="BO1" s="34" t="s">
        <v>117</v>
      </c>
      <c r="BP1" s="34" t="s">
        <v>118</v>
      </c>
      <c r="BQ1" s="34" t="s">
        <v>119</v>
      </c>
      <c r="BR1" s="34" t="s">
        <v>120</v>
      </c>
      <c r="BS1" s="34" t="s">
        <v>121</v>
      </c>
      <c r="BT1" s="34" t="s">
        <v>122</v>
      </c>
      <c r="BU1" s="34" t="s">
        <v>123</v>
      </c>
      <c r="BV1" s="34" t="s">
        <v>124</v>
      </c>
      <c r="BW1" s="34" t="s">
        <v>125</v>
      </c>
      <c r="BX1" s="34" t="s">
        <v>126</v>
      </c>
      <c r="BY1" s="34" t="s">
        <v>127</v>
      </c>
      <c r="BZ1" s="34" t="s">
        <v>128</v>
      </c>
      <c r="CA1" s="34" t="s">
        <v>129</v>
      </c>
      <c r="CB1" s="34" t="s">
        <v>130</v>
      </c>
      <c r="CC1" s="34" t="s">
        <v>131</v>
      </c>
      <c r="CD1" s="34" t="s">
        <v>132</v>
      </c>
      <c r="CE1" s="34" t="s">
        <v>133</v>
      </c>
    </row>
    <row r="2" spans="1:83" x14ac:dyDescent="0.2">
      <c r="A2" s="35">
        <v>1</v>
      </c>
      <c r="B2" s="37" t="s">
        <v>0</v>
      </c>
      <c r="C2" s="36">
        <v>9006.4</v>
      </c>
      <c r="D2" s="36">
        <v>9043.0720000000001</v>
      </c>
      <c r="E2" s="36">
        <v>9066.7119999999995</v>
      </c>
      <c r="F2" s="36">
        <v>9081.1810000000005</v>
      </c>
      <c r="G2" s="36">
        <v>9092.3130000000001</v>
      </c>
      <c r="H2" s="36">
        <v>9104.4349999999995</v>
      </c>
      <c r="I2" s="36">
        <v>9118.6560000000009</v>
      </c>
      <c r="J2" s="36">
        <v>9133.7980000000007</v>
      </c>
      <c r="K2" s="36">
        <v>9149.2260000000006</v>
      </c>
      <c r="L2" s="36">
        <v>9163.5110000000004</v>
      </c>
      <c r="M2" s="36">
        <v>9175.6890000000003</v>
      </c>
      <c r="N2" s="36">
        <v>9185.8269999999993</v>
      </c>
      <c r="O2" s="36">
        <v>9194.5030000000006</v>
      </c>
      <c r="P2" s="36">
        <v>9201.6959999999999</v>
      </c>
      <c r="Q2" s="36">
        <v>9207.3909999999996</v>
      </c>
      <c r="R2" s="36">
        <v>9211.616</v>
      </c>
      <c r="S2" s="36">
        <v>9214.3379999999997</v>
      </c>
      <c r="T2" s="36">
        <v>9215.598</v>
      </c>
      <c r="U2" s="36">
        <v>9215.51</v>
      </c>
      <c r="V2" s="36">
        <v>9214.2009999999991</v>
      </c>
      <c r="W2" s="36">
        <v>9211.7880000000005</v>
      </c>
      <c r="X2" s="36">
        <v>9208.3430000000008</v>
      </c>
      <c r="Y2" s="36">
        <v>9203.8619999999992</v>
      </c>
      <c r="Z2" s="36">
        <v>9198.3240000000005</v>
      </c>
      <c r="AA2" s="36">
        <v>9191.7160000000003</v>
      </c>
      <c r="AB2" s="36">
        <v>9184.0300000000007</v>
      </c>
      <c r="AC2" s="36">
        <v>9175.3279999999995</v>
      </c>
      <c r="AD2" s="36">
        <v>9165.634</v>
      </c>
      <c r="AE2" s="36">
        <v>9154.9689999999991</v>
      </c>
      <c r="AF2" s="36">
        <v>9143.3089999999993</v>
      </c>
      <c r="AG2" s="36">
        <v>9130.6980000000003</v>
      </c>
      <c r="AH2" s="36">
        <v>9117.1679999999997</v>
      </c>
      <c r="AI2" s="36">
        <v>9102.7960000000003</v>
      </c>
      <c r="AJ2" s="36">
        <v>9087.7659999999996</v>
      </c>
      <c r="AK2" s="36">
        <v>9072.2620000000006</v>
      </c>
      <c r="AL2" s="36">
        <v>9056.4509999999991</v>
      </c>
      <c r="AM2" s="36">
        <v>9040.4159999999993</v>
      </c>
      <c r="AN2" s="36">
        <v>9024.241</v>
      </c>
      <c r="AO2" s="36">
        <v>9008.0740000000005</v>
      </c>
      <c r="AP2" s="36">
        <v>8992.1139999999996</v>
      </c>
      <c r="AQ2" s="36">
        <v>8976.49</v>
      </c>
      <c r="AR2" s="36">
        <v>8961.2829999999994</v>
      </c>
      <c r="AS2" s="36">
        <v>8946.5130000000008</v>
      </c>
      <c r="AT2" s="36">
        <v>8932.2240000000002</v>
      </c>
      <c r="AU2" s="36">
        <v>8918.4310000000005</v>
      </c>
      <c r="AV2" s="36">
        <v>8905.1290000000008</v>
      </c>
      <c r="AW2" s="36">
        <v>8892.3539999999994</v>
      </c>
      <c r="AX2" s="36">
        <v>8880.0820000000003</v>
      </c>
      <c r="AY2" s="36">
        <v>8868.19</v>
      </c>
      <c r="AZ2" s="36">
        <v>8856.5259999999998</v>
      </c>
      <c r="BA2" s="36">
        <v>8844.9660000000003</v>
      </c>
      <c r="BB2" s="36">
        <v>8833.4840000000004</v>
      </c>
      <c r="BC2" s="36">
        <v>8822.0859999999993</v>
      </c>
      <c r="BD2" s="36">
        <v>8810.6810000000005</v>
      </c>
      <c r="BE2" s="36">
        <v>8799.2139999999999</v>
      </c>
      <c r="BF2" s="36">
        <v>8787.6280000000006</v>
      </c>
      <c r="BG2" s="36">
        <v>8775.9279999999999</v>
      </c>
      <c r="BH2" s="36">
        <v>8764.1550000000007</v>
      </c>
      <c r="BI2" s="36">
        <v>8752.4009999999998</v>
      </c>
      <c r="BJ2" s="36">
        <v>8740.777</v>
      </c>
      <c r="BK2" s="36">
        <v>8729.4069999999992</v>
      </c>
      <c r="BL2" s="36">
        <v>8718.3289999999997</v>
      </c>
      <c r="BM2" s="36">
        <v>8707.6329999999998</v>
      </c>
      <c r="BN2" s="36">
        <v>8697.473</v>
      </c>
      <c r="BO2" s="36">
        <v>8688.0840000000007</v>
      </c>
      <c r="BP2" s="36">
        <v>8679.652</v>
      </c>
      <c r="BQ2" s="36">
        <v>8672.2360000000008</v>
      </c>
      <c r="BR2" s="36">
        <v>8665.8700000000008</v>
      </c>
      <c r="BS2" s="36">
        <v>8660.5910000000003</v>
      </c>
      <c r="BT2" s="36">
        <v>8656.4509999999991</v>
      </c>
      <c r="BU2" s="36">
        <v>8653.4449999999997</v>
      </c>
      <c r="BV2" s="36">
        <v>8651.5750000000007</v>
      </c>
      <c r="BW2" s="36">
        <v>8650.8259999999991</v>
      </c>
      <c r="BX2" s="36">
        <v>8651.1650000000009</v>
      </c>
      <c r="BY2" s="36">
        <v>8652.5149999999994</v>
      </c>
      <c r="BZ2" s="36">
        <v>8654.8189999999995</v>
      </c>
      <c r="CA2" s="36">
        <v>8657.9969999999994</v>
      </c>
      <c r="CB2" s="36">
        <v>8661.9140000000007</v>
      </c>
      <c r="CC2" s="36">
        <v>8666.4609999999993</v>
      </c>
      <c r="CD2" s="36">
        <v>8671.4979999999996</v>
      </c>
      <c r="CE2" s="36">
        <v>8676.8439999999991</v>
      </c>
    </row>
    <row r="3" spans="1:83" x14ac:dyDescent="0.2">
      <c r="A3" s="35">
        <v>2</v>
      </c>
      <c r="B3" s="37" t="s">
        <v>1</v>
      </c>
      <c r="C3" s="36">
        <v>11589.616</v>
      </c>
      <c r="D3" s="36">
        <v>11632.334000000001</v>
      </c>
      <c r="E3" s="36">
        <v>11668.276</v>
      </c>
      <c r="F3" s="36">
        <v>11699.4</v>
      </c>
      <c r="G3" s="36">
        <v>11728.462</v>
      </c>
      <c r="H3" s="36">
        <v>11757.494000000001</v>
      </c>
      <c r="I3" s="36">
        <v>11787.201999999999</v>
      </c>
      <c r="J3" s="36">
        <v>11817.128000000001</v>
      </c>
      <c r="K3" s="36">
        <v>11846.939</v>
      </c>
      <c r="L3" s="36">
        <v>11875.982</v>
      </c>
      <c r="M3" s="36">
        <v>11903.751</v>
      </c>
      <c r="N3" s="36">
        <v>11930.3</v>
      </c>
      <c r="O3" s="36">
        <v>11955.915999999999</v>
      </c>
      <c r="P3" s="36">
        <v>11980.543</v>
      </c>
      <c r="Q3" s="36">
        <v>12004.081</v>
      </c>
      <c r="R3" s="36">
        <v>12026.485000000001</v>
      </c>
      <c r="S3" s="36">
        <v>12047.712</v>
      </c>
      <c r="T3" s="36">
        <v>12067.746999999999</v>
      </c>
      <c r="U3" s="36">
        <v>12086.637000000001</v>
      </c>
      <c r="V3" s="36">
        <v>12104.416999999999</v>
      </c>
      <c r="W3" s="36">
        <v>12121.106</v>
      </c>
      <c r="X3" s="36">
        <v>12136.743</v>
      </c>
      <c r="Y3" s="36">
        <v>12151.285</v>
      </c>
      <c r="Z3" s="36">
        <v>12164.634</v>
      </c>
      <c r="AA3" s="36">
        <v>12176.692999999999</v>
      </c>
      <c r="AB3" s="36">
        <v>12187.311</v>
      </c>
      <c r="AC3" s="36">
        <v>12196.54</v>
      </c>
      <c r="AD3" s="36">
        <v>12204.424999999999</v>
      </c>
      <c r="AE3" s="36">
        <v>12211.032999999999</v>
      </c>
      <c r="AF3" s="36">
        <v>12216.465</v>
      </c>
      <c r="AG3" s="36">
        <v>12220.769</v>
      </c>
      <c r="AH3" s="36">
        <v>12224.028</v>
      </c>
      <c r="AI3" s="36">
        <v>12226.319</v>
      </c>
      <c r="AJ3" s="36">
        <v>12227.842000000001</v>
      </c>
      <c r="AK3" s="36">
        <v>12228.785</v>
      </c>
      <c r="AL3" s="36">
        <v>12229.332</v>
      </c>
      <c r="AM3" s="36">
        <v>12229.605</v>
      </c>
      <c r="AN3" s="36">
        <v>12229.678</v>
      </c>
      <c r="AO3" s="36">
        <v>12229.651</v>
      </c>
      <c r="AP3" s="36">
        <v>12229.612999999999</v>
      </c>
      <c r="AQ3" s="36">
        <v>12229.644</v>
      </c>
      <c r="AR3" s="36">
        <v>12229.839</v>
      </c>
      <c r="AS3" s="36">
        <v>12230.239</v>
      </c>
      <c r="AT3" s="36">
        <v>12230.986000000001</v>
      </c>
      <c r="AU3" s="36">
        <v>12232.194</v>
      </c>
      <c r="AV3" s="36">
        <v>12233.981</v>
      </c>
      <c r="AW3" s="36">
        <v>12236.393</v>
      </c>
      <c r="AX3" s="36">
        <v>12239.429</v>
      </c>
      <c r="AY3" s="36">
        <v>12243.01</v>
      </c>
      <c r="AZ3" s="36">
        <v>12247.023999999999</v>
      </c>
      <c r="BA3" s="36">
        <v>12251.397999999999</v>
      </c>
      <c r="BB3" s="36">
        <v>12256.073</v>
      </c>
      <c r="BC3" s="36">
        <v>12261.093999999999</v>
      </c>
      <c r="BD3" s="36">
        <v>12266.413</v>
      </c>
      <c r="BE3" s="36">
        <v>12272.013999999999</v>
      </c>
      <c r="BF3" s="36">
        <v>12277.880999999999</v>
      </c>
      <c r="BG3" s="36">
        <v>12283.99</v>
      </c>
      <c r="BH3" s="36">
        <v>12290.34</v>
      </c>
      <c r="BI3" s="36">
        <v>12296.855</v>
      </c>
      <c r="BJ3" s="36">
        <v>12303.538</v>
      </c>
      <c r="BK3" s="36">
        <v>12310.312</v>
      </c>
      <c r="BL3" s="36">
        <v>12317.175999999999</v>
      </c>
      <c r="BM3" s="36">
        <v>12324.153</v>
      </c>
      <c r="BN3" s="36">
        <v>12331.293</v>
      </c>
      <c r="BO3" s="36">
        <v>12338.708000000001</v>
      </c>
      <c r="BP3" s="36">
        <v>12346.462</v>
      </c>
      <c r="BQ3" s="36">
        <v>12354.552</v>
      </c>
      <c r="BR3" s="36">
        <v>12362.986999999999</v>
      </c>
      <c r="BS3" s="36">
        <v>12371.735000000001</v>
      </c>
      <c r="BT3" s="36">
        <v>12380.808000000001</v>
      </c>
      <c r="BU3" s="36">
        <v>12390.192999999999</v>
      </c>
      <c r="BV3" s="36">
        <v>12399.865</v>
      </c>
      <c r="BW3" s="36">
        <v>12409.799000000001</v>
      </c>
      <c r="BX3" s="36">
        <v>12419.953</v>
      </c>
      <c r="BY3" s="36">
        <v>12430.298000000001</v>
      </c>
      <c r="BZ3" s="36">
        <v>12440.755999999999</v>
      </c>
      <c r="CA3" s="36">
        <v>12451.306</v>
      </c>
      <c r="CB3" s="36">
        <v>12461.866</v>
      </c>
      <c r="CC3" s="36">
        <v>12472.356</v>
      </c>
      <c r="CD3" s="36">
        <v>12482.717000000001</v>
      </c>
      <c r="CE3" s="36">
        <v>12492.831</v>
      </c>
    </row>
    <row r="4" spans="1:83" x14ac:dyDescent="0.2">
      <c r="A4" s="35">
        <v>3</v>
      </c>
      <c r="B4" s="37" t="s">
        <v>2</v>
      </c>
      <c r="C4" s="36">
        <v>6948.4449999999997</v>
      </c>
      <c r="D4" s="36">
        <v>6896.6549999999997</v>
      </c>
      <c r="E4" s="36">
        <v>6844.5910000000003</v>
      </c>
      <c r="F4" s="36">
        <v>6792.2269999999999</v>
      </c>
      <c r="G4" s="36">
        <v>6739.5370000000003</v>
      </c>
      <c r="H4" s="36">
        <v>6686.4709999999995</v>
      </c>
      <c r="I4" s="36">
        <v>6633.107</v>
      </c>
      <c r="J4" s="36">
        <v>6579.4970000000003</v>
      </c>
      <c r="K4" s="36">
        <v>6525.6109999999999</v>
      </c>
      <c r="L4" s="36">
        <v>6471.366</v>
      </c>
      <c r="M4" s="36">
        <v>6416.7479999999996</v>
      </c>
      <c r="N4" s="36">
        <v>6361.7910000000002</v>
      </c>
      <c r="O4" s="36">
        <v>6306.5709999999999</v>
      </c>
      <c r="P4" s="36">
        <v>6251.26</v>
      </c>
      <c r="Q4" s="36">
        <v>6196.0519999999997</v>
      </c>
      <c r="R4" s="36">
        <v>6141.1350000000002</v>
      </c>
      <c r="S4" s="36">
        <v>6086.55</v>
      </c>
      <c r="T4" s="36">
        <v>6032.3649999999998</v>
      </c>
      <c r="U4" s="36">
        <v>5978.6859999999997</v>
      </c>
      <c r="V4" s="36">
        <v>5925.63</v>
      </c>
      <c r="W4" s="36">
        <v>5873.2929999999997</v>
      </c>
      <c r="X4" s="36">
        <v>5821.7430000000004</v>
      </c>
      <c r="Y4" s="36">
        <v>5770.9639999999999</v>
      </c>
      <c r="Z4" s="36">
        <v>5720.9070000000002</v>
      </c>
      <c r="AA4" s="36">
        <v>5671.491</v>
      </c>
      <c r="AB4" s="36">
        <v>5622.6390000000001</v>
      </c>
      <c r="AC4" s="36">
        <v>5574.3220000000001</v>
      </c>
      <c r="AD4" s="36">
        <v>5526.5410000000002</v>
      </c>
      <c r="AE4" s="36">
        <v>5479.1989999999996</v>
      </c>
      <c r="AF4" s="36">
        <v>5432.1869999999999</v>
      </c>
      <c r="AG4" s="36">
        <v>5385.4440000000004</v>
      </c>
      <c r="AH4" s="36">
        <v>5338.924</v>
      </c>
      <c r="AI4" s="36">
        <v>5292.5969999999998</v>
      </c>
      <c r="AJ4" s="36">
        <v>5246.3819999999996</v>
      </c>
      <c r="AK4" s="36">
        <v>5200.2299999999996</v>
      </c>
      <c r="AL4" s="36">
        <v>5154.0730000000003</v>
      </c>
      <c r="AM4" s="36">
        <v>5107.9139999999998</v>
      </c>
      <c r="AN4" s="36">
        <v>5061.732</v>
      </c>
      <c r="AO4" s="36">
        <v>5015.5739999999996</v>
      </c>
      <c r="AP4" s="36">
        <v>4969.4769999999999</v>
      </c>
      <c r="AQ4" s="36">
        <v>4923.4880000000003</v>
      </c>
      <c r="AR4" s="36">
        <v>4877.6360000000004</v>
      </c>
      <c r="AS4" s="36">
        <v>4831.9520000000002</v>
      </c>
      <c r="AT4" s="36">
        <v>4786.549</v>
      </c>
      <c r="AU4" s="36">
        <v>4741.5450000000001</v>
      </c>
      <c r="AV4" s="36">
        <v>4697.0330000000004</v>
      </c>
      <c r="AW4" s="36">
        <v>4653.1109999999999</v>
      </c>
      <c r="AX4" s="36">
        <v>4609.7910000000002</v>
      </c>
      <c r="AY4" s="36">
        <v>4567.1310000000003</v>
      </c>
      <c r="AZ4" s="36">
        <v>4525.1819999999998</v>
      </c>
      <c r="BA4" s="36">
        <v>4484.0150000000003</v>
      </c>
      <c r="BB4" s="36">
        <v>4443.6629999999996</v>
      </c>
      <c r="BC4" s="36">
        <v>4404.1540000000005</v>
      </c>
      <c r="BD4" s="36">
        <v>4365.5320000000002</v>
      </c>
      <c r="BE4" s="36">
        <v>4327.8419999999996</v>
      </c>
      <c r="BF4" s="36">
        <v>4291.0959999999995</v>
      </c>
      <c r="BG4" s="36">
        <v>4255.3249999999998</v>
      </c>
      <c r="BH4" s="36">
        <v>4220.4979999999996</v>
      </c>
      <c r="BI4" s="36">
        <v>4186.674</v>
      </c>
      <c r="BJ4" s="36">
        <v>4153.8580000000002</v>
      </c>
      <c r="BK4" s="36">
        <v>4122.076</v>
      </c>
      <c r="BL4" s="36">
        <v>4091.328</v>
      </c>
      <c r="BM4" s="36">
        <v>4061.5189999999998</v>
      </c>
      <c r="BN4" s="36">
        <v>4032.596</v>
      </c>
      <c r="BO4" s="36">
        <v>4004.4389999999999</v>
      </c>
      <c r="BP4" s="36">
        <v>3976.9479999999999</v>
      </c>
      <c r="BQ4" s="36">
        <v>3950.0509999999999</v>
      </c>
      <c r="BR4" s="36">
        <v>3923.7139999999999</v>
      </c>
      <c r="BS4" s="36">
        <v>3897.78</v>
      </c>
      <c r="BT4" s="36">
        <v>3872.1129999999998</v>
      </c>
      <c r="BU4" s="36">
        <v>3846.58</v>
      </c>
      <c r="BV4" s="36">
        <v>3821.0859999999998</v>
      </c>
      <c r="BW4" s="36">
        <v>3795.6039999999998</v>
      </c>
      <c r="BX4" s="36">
        <v>3770.085</v>
      </c>
      <c r="BY4" s="36">
        <v>3744.5439999999999</v>
      </c>
      <c r="BZ4" s="36">
        <v>3718.9340000000002</v>
      </c>
      <c r="CA4" s="36">
        <v>3693.2289999999998</v>
      </c>
      <c r="CB4" s="36">
        <v>3667.3710000000001</v>
      </c>
      <c r="CC4" s="36">
        <v>3641.3229999999999</v>
      </c>
      <c r="CD4" s="36">
        <v>3615.0189999999998</v>
      </c>
      <c r="CE4" s="36">
        <v>3588.337</v>
      </c>
    </row>
    <row r="5" spans="1:83" x14ac:dyDescent="0.2">
      <c r="A5" s="35">
        <v>4</v>
      </c>
      <c r="B5" s="37" t="s">
        <v>4</v>
      </c>
      <c r="C5" s="36">
        <v>4105.268</v>
      </c>
      <c r="D5" s="36">
        <v>4081.6570000000002</v>
      </c>
      <c r="E5" s="36">
        <v>4059.2849999999999</v>
      </c>
      <c r="F5" s="36">
        <v>4037.6909999999998</v>
      </c>
      <c r="G5" s="36">
        <v>4016.1350000000002</v>
      </c>
      <c r="H5" s="36">
        <v>3994.0790000000002</v>
      </c>
      <c r="I5" s="36">
        <v>3971.3960000000002</v>
      </c>
      <c r="J5" s="36">
        <v>3948.2510000000002</v>
      </c>
      <c r="K5" s="36">
        <v>3924.7550000000001</v>
      </c>
      <c r="L5" s="36">
        <v>3901.0520000000001</v>
      </c>
      <c r="M5" s="36">
        <v>3877.2669999999998</v>
      </c>
      <c r="N5" s="36">
        <v>3853.4</v>
      </c>
      <c r="O5" s="36">
        <v>3829.3760000000002</v>
      </c>
      <c r="P5" s="36">
        <v>3805.18</v>
      </c>
      <c r="Q5" s="36">
        <v>3780.7449999999999</v>
      </c>
      <c r="R5" s="36">
        <v>3756.0659999999998</v>
      </c>
      <c r="S5" s="36">
        <v>3731.134</v>
      </c>
      <c r="T5" s="36">
        <v>3705.9659999999999</v>
      </c>
      <c r="U5" s="36">
        <v>3680.57</v>
      </c>
      <c r="V5" s="36">
        <v>3654.9740000000002</v>
      </c>
      <c r="W5" s="36">
        <v>3629.1889999999999</v>
      </c>
      <c r="X5" s="36">
        <v>3603.24</v>
      </c>
      <c r="Y5" s="36">
        <v>3577.1239999999998</v>
      </c>
      <c r="Z5" s="36">
        <v>3550.8580000000002</v>
      </c>
      <c r="AA5" s="36">
        <v>3524.4810000000002</v>
      </c>
      <c r="AB5" s="36">
        <v>3498.0340000000001</v>
      </c>
      <c r="AC5" s="36">
        <v>3471.51</v>
      </c>
      <c r="AD5" s="36">
        <v>3444.942</v>
      </c>
      <c r="AE5" s="36">
        <v>3418.2950000000001</v>
      </c>
      <c r="AF5" s="36">
        <v>3391.5889999999999</v>
      </c>
      <c r="AG5" s="36">
        <v>3364.799</v>
      </c>
      <c r="AH5" s="36">
        <v>3337.94</v>
      </c>
      <c r="AI5" s="36">
        <v>3311.0279999999998</v>
      </c>
      <c r="AJ5" s="36">
        <v>3284.0839999999998</v>
      </c>
      <c r="AK5" s="36">
        <v>3257.0940000000001</v>
      </c>
      <c r="AL5" s="36">
        <v>3230.1</v>
      </c>
      <c r="AM5" s="36">
        <v>3203.0909999999999</v>
      </c>
      <c r="AN5" s="36">
        <v>3176.0810000000001</v>
      </c>
      <c r="AO5" s="36">
        <v>3149.098</v>
      </c>
      <c r="AP5" s="36">
        <v>3122.1390000000001</v>
      </c>
      <c r="AQ5" s="36">
        <v>3095.2220000000002</v>
      </c>
      <c r="AR5" s="36">
        <v>3068.3760000000002</v>
      </c>
      <c r="AS5" s="36">
        <v>3041.6</v>
      </c>
      <c r="AT5" s="36">
        <v>3014.8870000000002</v>
      </c>
      <c r="AU5" s="36">
        <v>2988.2489999999998</v>
      </c>
      <c r="AV5" s="36">
        <v>2961.6689999999999</v>
      </c>
      <c r="AW5" s="36">
        <v>2935.1840000000002</v>
      </c>
      <c r="AX5" s="36">
        <v>2908.8009999999999</v>
      </c>
      <c r="AY5" s="36">
        <v>2882.529</v>
      </c>
      <c r="AZ5" s="36">
        <v>2856.3879999999999</v>
      </c>
      <c r="BA5" s="36">
        <v>2830.4050000000002</v>
      </c>
      <c r="BB5" s="36">
        <v>2804.5790000000002</v>
      </c>
      <c r="BC5" s="36">
        <v>2778.9490000000001</v>
      </c>
      <c r="BD5" s="36">
        <v>2753.5450000000001</v>
      </c>
      <c r="BE5" s="36">
        <v>2728.3939999999998</v>
      </c>
      <c r="BF5" s="36">
        <v>2703.556</v>
      </c>
      <c r="BG5" s="36">
        <v>2679.0549999999998</v>
      </c>
      <c r="BH5" s="36">
        <v>2654.873</v>
      </c>
      <c r="BI5" s="36">
        <v>2631.0450000000001</v>
      </c>
      <c r="BJ5" s="36">
        <v>2607.5529999999999</v>
      </c>
      <c r="BK5" s="36">
        <v>2584.4459999999999</v>
      </c>
      <c r="BL5" s="36">
        <v>2561.7020000000002</v>
      </c>
      <c r="BM5" s="36">
        <v>2539.3380000000002</v>
      </c>
      <c r="BN5" s="36">
        <v>2517.3290000000002</v>
      </c>
      <c r="BO5" s="36">
        <v>2495.623</v>
      </c>
      <c r="BP5" s="36">
        <v>2474.2109999999998</v>
      </c>
      <c r="BQ5" s="36">
        <v>2453.0859999999998</v>
      </c>
      <c r="BR5" s="36">
        <v>2432.2280000000001</v>
      </c>
      <c r="BS5" s="36">
        <v>2411.65</v>
      </c>
      <c r="BT5" s="36">
        <v>2391.3319999999999</v>
      </c>
      <c r="BU5" s="36">
        <v>2371.2660000000001</v>
      </c>
      <c r="BV5" s="36">
        <v>2351.4580000000001</v>
      </c>
      <c r="BW5" s="36">
        <v>2331.8879999999999</v>
      </c>
      <c r="BX5" s="36">
        <v>2312.547</v>
      </c>
      <c r="BY5" s="36">
        <v>2293.451</v>
      </c>
      <c r="BZ5" s="36">
        <v>2274.5549999999998</v>
      </c>
      <c r="CA5" s="36">
        <v>2255.8809999999999</v>
      </c>
      <c r="CB5" s="36">
        <v>2237.4270000000001</v>
      </c>
      <c r="CC5" s="36">
        <v>2219.183</v>
      </c>
      <c r="CD5" s="36">
        <v>2201.1460000000002</v>
      </c>
      <c r="CE5" s="36">
        <v>2183.3139999999999</v>
      </c>
    </row>
    <row r="6" spans="1:83" x14ac:dyDescent="0.2">
      <c r="A6" s="35">
        <v>5</v>
      </c>
      <c r="B6" s="37" t="s">
        <v>3</v>
      </c>
      <c r="C6" s="38">
        <v>1207.3610000000001</v>
      </c>
      <c r="D6" s="38">
        <v>1215.588</v>
      </c>
      <c r="E6" s="38">
        <v>1223.3900000000001</v>
      </c>
      <c r="F6" s="38">
        <v>1230.7919999999999</v>
      </c>
      <c r="G6" s="38">
        <v>1237.8689999999999</v>
      </c>
      <c r="H6" s="38">
        <v>1244.674</v>
      </c>
      <c r="I6" s="38">
        <v>1251.2149999999999</v>
      </c>
      <c r="J6" s="38">
        <v>1257.4739999999999</v>
      </c>
      <c r="K6" s="38">
        <v>1263.4960000000001</v>
      </c>
      <c r="L6" s="38">
        <v>1269.319</v>
      </c>
      <c r="M6" s="38">
        <v>1274.973</v>
      </c>
      <c r="N6" s="38">
        <v>1280.47</v>
      </c>
      <c r="O6" s="38">
        <v>1285.8240000000001</v>
      </c>
      <c r="P6" s="38">
        <v>1291.0319999999999</v>
      </c>
      <c r="Q6" s="38">
        <v>1296.1120000000001</v>
      </c>
      <c r="R6" s="38">
        <v>1301.059</v>
      </c>
      <c r="S6" s="38">
        <v>1305.8789999999999</v>
      </c>
      <c r="T6" s="38">
        <v>1310.579</v>
      </c>
      <c r="U6" s="38">
        <v>1315.134</v>
      </c>
      <c r="V6" s="38">
        <v>1319.546</v>
      </c>
      <c r="W6" s="38">
        <v>1323.7739999999999</v>
      </c>
      <c r="X6" s="38">
        <v>1327.8119999999999</v>
      </c>
      <c r="Y6" s="38">
        <v>1331.674</v>
      </c>
      <c r="Z6" s="38">
        <v>1335.346</v>
      </c>
      <c r="AA6" s="38">
        <v>1338.789</v>
      </c>
      <c r="AB6" s="38">
        <v>1342.0129999999999</v>
      </c>
      <c r="AC6" s="38">
        <v>1345.0119999999999</v>
      </c>
      <c r="AD6" s="38">
        <v>1347.7719999999999</v>
      </c>
      <c r="AE6" s="38">
        <v>1350.2940000000001</v>
      </c>
      <c r="AF6" s="38">
        <v>1352.5630000000001</v>
      </c>
      <c r="AG6" s="38">
        <v>1354.5889999999999</v>
      </c>
      <c r="AH6" s="38">
        <v>1356.364</v>
      </c>
      <c r="AI6" s="38">
        <v>1357.8869999999999</v>
      </c>
      <c r="AJ6" s="38">
        <v>1359.1790000000001</v>
      </c>
      <c r="AK6" s="38">
        <v>1360.239</v>
      </c>
      <c r="AL6" s="38">
        <v>1361.059</v>
      </c>
      <c r="AM6" s="38">
        <v>1361.663</v>
      </c>
      <c r="AN6" s="38">
        <v>1362.0630000000001</v>
      </c>
      <c r="AO6" s="38">
        <v>1362.2650000000001</v>
      </c>
      <c r="AP6" s="38">
        <v>1362.2840000000001</v>
      </c>
      <c r="AQ6" s="38">
        <v>1362.135</v>
      </c>
      <c r="AR6" s="38">
        <v>1361.8320000000001</v>
      </c>
      <c r="AS6" s="38">
        <v>1361.3889999999999</v>
      </c>
      <c r="AT6" s="38">
        <v>1360.8009999999999</v>
      </c>
      <c r="AU6" s="38">
        <v>1360.097</v>
      </c>
      <c r="AV6" s="38">
        <v>1359.2829999999999</v>
      </c>
      <c r="AW6" s="38">
        <v>1358.383</v>
      </c>
      <c r="AX6" s="38">
        <v>1357.3869999999999</v>
      </c>
      <c r="AY6" s="38">
        <v>1356.2840000000001</v>
      </c>
      <c r="AZ6" s="38">
        <v>1355.1210000000001</v>
      </c>
      <c r="BA6" s="38">
        <v>1353.8440000000001</v>
      </c>
      <c r="BB6" s="38">
        <v>1352.481</v>
      </c>
      <c r="BC6" s="38">
        <v>1351.039</v>
      </c>
      <c r="BD6" s="38">
        <v>1349.5340000000001</v>
      </c>
      <c r="BE6" s="38">
        <v>1347.9449999999999</v>
      </c>
      <c r="BF6" s="38">
        <v>1346.2929999999999</v>
      </c>
      <c r="BG6" s="38">
        <v>1344.5909999999999</v>
      </c>
      <c r="BH6" s="38">
        <v>1342.8230000000001</v>
      </c>
      <c r="BI6" s="38">
        <v>1341.0050000000001</v>
      </c>
      <c r="BJ6" s="38">
        <v>1339.163</v>
      </c>
      <c r="BK6" s="38">
        <v>1337.299</v>
      </c>
      <c r="BL6" s="38">
        <v>1335.4269999999999</v>
      </c>
      <c r="BM6" s="38">
        <v>1333.54</v>
      </c>
      <c r="BN6" s="38">
        <v>1331.6610000000001</v>
      </c>
      <c r="BO6" s="38">
        <v>1329.789</v>
      </c>
      <c r="BP6" s="38">
        <v>1327.9280000000001</v>
      </c>
      <c r="BQ6" s="38">
        <v>1326.097</v>
      </c>
      <c r="BR6" s="38">
        <v>1324.2929999999999</v>
      </c>
      <c r="BS6" s="38">
        <v>1322.5429999999999</v>
      </c>
      <c r="BT6" s="38">
        <v>1320.8589999999999</v>
      </c>
      <c r="BU6" s="38">
        <v>1319.251</v>
      </c>
      <c r="BV6" s="38">
        <v>1317.7460000000001</v>
      </c>
      <c r="BW6" s="38">
        <v>1316.3340000000001</v>
      </c>
      <c r="BX6" s="38">
        <v>1315.011</v>
      </c>
      <c r="BY6" s="38">
        <v>1313.7950000000001</v>
      </c>
      <c r="BZ6" s="38">
        <v>1312.692</v>
      </c>
      <c r="CA6" s="38">
        <v>1311.692</v>
      </c>
      <c r="CB6" s="38">
        <v>1310.81</v>
      </c>
      <c r="CC6" s="38">
        <v>1310.0429999999999</v>
      </c>
      <c r="CD6" s="38">
        <v>1309.4059999999999</v>
      </c>
      <c r="CE6" s="38">
        <v>1308.9110000000001</v>
      </c>
    </row>
    <row r="7" spans="1:83" x14ac:dyDescent="0.2">
      <c r="A7" s="35">
        <v>6</v>
      </c>
      <c r="B7" s="37" t="s">
        <v>26</v>
      </c>
      <c r="C7" s="36">
        <v>10708.982</v>
      </c>
      <c r="D7" s="36">
        <v>10724.553</v>
      </c>
      <c r="E7" s="36">
        <v>10736.781999999999</v>
      </c>
      <c r="F7" s="36">
        <v>10745.888000000001</v>
      </c>
      <c r="G7" s="36">
        <v>10752.388000000001</v>
      </c>
      <c r="H7" s="36">
        <v>10756.704</v>
      </c>
      <c r="I7" s="36">
        <v>10758.837</v>
      </c>
      <c r="J7" s="36">
        <v>10758.623</v>
      </c>
      <c r="K7" s="36">
        <v>10756.156000000001</v>
      </c>
      <c r="L7" s="36">
        <v>10751.513000000001</v>
      </c>
      <c r="M7" s="36">
        <v>10744.83</v>
      </c>
      <c r="N7" s="36">
        <v>10736.214</v>
      </c>
      <c r="O7" s="36">
        <v>10725.895</v>
      </c>
      <c r="P7" s="36">
        <v>10714.251</v>
      </c>
      <c r="Q7" s="36">
        <v>10701.784</v>
      </c>
      <c r="R7" s="36">
        <v>10688.918</v>
      </c>
      <c r="S7" s="36">
        <v>10675.828</v>
      </c>
      <c r="T7" s="36">
        <v>10662.663</v>
      </c>
      <c r="U7" s="36">
        <v>10649.698</v>
      </c>
      <c r="V7" s="36">
        <v>10637.245000000001</v>
      </c>
      <c r="W7" s="36">
        <v>10625.54</v>
      </c>
      <c r="X7" s="36">
        <v>10614.7</v>
      </c>
      <c r="Y7" s="36">
        <v>10604.734</v>
      </c>
      <c r="Z7" s="36">
        <v>10595.609</v>
      </c>
      <c r="AA7" s="36">
        <v>10587.201999999999</v>
      </c>
      <c r="AB7" s="36">
        <v>10579.388000000001</v>
      </c>
      <c r="AC7" s="36">
        <v>10572.127</v>
      </c>
      <c r="AD7" s="36">
        <v>10565.353999999999</v>
      </c>
      <c r="AE7" s="36">
        <v>10558.851000000001</v>
      </c>
      <c r="AF7" s="36">
        <v>10552.338</v>
      </c>
      <c r="AG7" s="36">
        <v>10545.59</v>
      </c>
      <c r="AH7" s="36">
        <v>10538.474</v>
      </c>
      <c r="AI7" s="36">
        <v>10530.902</v>
      </c>
      <c r="AJ7" s="36">
        <v>10522.616</v>
      </c>
      <c r="AK7" s="36">
        <v>10513.325999999999</v>
      </c>
      <c r="AL7" s="36">
        <v>10502.808999999999</v>
      </c>
      <c r="AM7" s="36">
        <v>10491.003000000001</v>
      </c>
      <c r="AN7" s="36">
        <v>10477.896000000001</v>
      </c>
      <c r="AO7" s="36">
        <v>10463.398999999999</v>
      </c>
      <c r="AP7" s="36">
        <v>10447.441000000001</v>
      </c>
      <c r="AQ7" s="36">
        <v>10430.023999999999</v>
      </c>
      <c r="AR7" s="36">
        <v>10411.164000000001</v>
      </c>
      <c r="AS7" s="36">
        <v>10391.02</v>
      </c>
      <c r="AT7" s="36">
        <v>10369.83</v>
      </c>
      <c r="AU7" s="36">
        <v>10347.941999999999</v>
      </c>
      <c r="AV7" s="36">
        <v>10325.672</v>
      </c>
      <c r="AW7" s="36">
        <v>10303.178</v>
      </c>
      <c r="AX7" s="36">
        <v>10280.637000000001</v>
      </c>
      <c r="AY7" s="36">
        <v>10258.453</v>
      </c>
      <c r="AZ7" s="36">
        <v>10237.022000000001</v>
      </c>
      <c r="BA7" s="36">
        <v>10216.706</v>
      </c>
      <c r="BB7" s="36">
        <v>10197.697</v>
      </c>
      <c r="BC7" s="36">
        <v>10180.143</v>
      </c>
      <c r="BD7" s="36">
        <v>10164.237999999999</v>
      </c>
      <c r="BE7" s="36">
        <v>10150.183999999999</v>
      </c>
      <c r="BF7" s="36">
        <v>10138.125</v>
      </c>
      <c r="BG7" s="36">
        <v>10128.174000000001</v>
      </c>
      <c r="BH7" s="36">
        <v>10120.325000000001</v>
      </c>
      <c r="BI7" s="36">
        <v>10114.563</v>
      </c>
      <c r="BJ7" s="36">
        <v>10110.781999999999</v>
      </c>
      <c r="BK7" s="36">
        <v>10108.897999999999</v>
      </c>
      <c r="BL7" s="36">
        <v>10108.838</v>
      </c>
      <c r="BM7" s="36">
        <v>10110.583000000001</v>
      </c>
      <c r="BN7" s="36">
        <v>10113.938</v>
      </c>
      <c r="BO7" s="36">
        <v>10118.700999999999</v>
      </c>
      <c r="BP7" s="36">
        <v>10124.674999999999</v>
      </c>
      <c r="BQ7" s="36">
        <v>10131.727999999999</v>
      </c>
      <c r="BR7" s="36">
        <v>10139.768</v>
      </c>
      <c r="BS7" s="36">
        <v>10148.665000000001</v>
      </c>
      <c r="BT7" s="36">
        <v>10158.272999999999</v>
      </c>
      <c r="BU7" s="36">
        <v>10168.455</v>
      </c>
      <c r="BV7" s="36">
        <v>10179.092000000001</v>
      </c>
      <c r="BW7" s="36">
        <v>10190.052</v>
      </c>
      <c r="BX7" s="36">
        <v>10201.200000000001</v>
      </c>
      <c r="BY7" s="36">
        <v>10212.416999999999</v>
      </c>
      <c r="BZ7" s="36">
        <v>10223.574000000001</v>
      </c>
      <c r="CA7" s="36">
        <v>10234.543</v>
      </c>
      <c r="CB7" s="36">
        <v>10245.204</v>
      </c>
      <c r="CC7" s="36">
        <v>10255.43</v>
      </c>
      <c r="CD7" s="36">
        <v>10265.08</v>
      </c>
      <c r="CE7" s="36">
        <v>10274.07</v>
      </c>
    </row>
    <row r="8" spans="1:83" x14ac:dyDescent="0.2">
      <c r="A8" s="35">
        <v>7</v>
      </c>
      <c r="B8" s="37" t="s">
        <v>5</v>
      </c>
      <c r="C8" s="36">
        <v>5792.2030000000004</v>
      </c>
      <c r="D8" s="36">
        <v>5813.3019999999997</v>
      </c>
      <c r="E8" s="36">
        <v>5834.9520000000002</v>
      </c>
      <c r="F8" s="36">
        <v>5856.9369999999999</v>
      </c>
      <c r="G8" s="36">
        <v>5878.875</v>
      </c>
      <c r="H8" s="36">
        <v>5900.4960000000001</v>
      </c>
      <c r="I8" s="36">
        <v>5921.7489999999998</v>
      </c>
      <c r="J8" s="36">
        <v>5942.6719999999996</v>
      </c>
      <c r="K8" s="36">
        <v>5963.1080000000002</v>
      </c>
      <c r="L8" s="36">
        <v>5982.8969999999999</v>
      </c>
      <c r="M8" s="36">
        <v>6001.8680000000004</v>
      </c>
      <c r="N8" s="36">
        <v>6019.9709999999995</v>
      </c>
      <c r="O8" s="36">
        <v>6037.2120000000004</v>
      </c>
      <c r="P8" s="36">
        <v>6053.5829999999996</v>
      </c>
      <c r="Q8" s="36">
        <v>6069.1139999999996</v>
      </c>
      <c r="R8" s="36">
        <v>6083.848</v>
      </c>
      <c r="S8" s="36">
        <v>6097.7910000000002</v>
      </c>
      <c r="T8" s="36">
        <v>6110.9660000000003</v>
      </c>
      <c r="U8" s="36">
        <v>6123.4250000000002</v>
      </c>
      <c r="V8" s="36">
        <v>6135.2759999999998</v>
      </c>
      <c r="W8" s="36">
        <v>6146.59</v>
      </c>
      <c r="X8" s="36">
        <v>6157.4049999999997</v>
      </c>
      <c r="Y8" s="36">
        <v>6167.79</v>
      </c>
      <c r="Z8" s="36">
        <v>6177.8280000000004</v>
      </c>
      <c r="AA8" s="36">
        <v>6187.6279999999997</v>
      </c>
      <c r="AB8" s="36">
        <v>6197.2879999999996</v>
      </c>
      <c r="AC8" s="36">
        <v>6206.8630000000003</v>
      </c>
      <c r="AD8" s="36">
        <v>6216.3940000000002</v>
      </c>
      <c r="AE8" s="36">
        <v>6225.951</v>
      </c>
      <c r="AF8" s="36">
        <v>6235.598</v>
      </c>
      <c r="AG8" s="36">
        <v>6245.3739999999998</v>
      </c>
      <c r="AH8" s="36">
        <v>6255.3389999999999</v>
      </c>
      <c r="AI8" s="36">
        <v>6265.51</v>
      </c>
      <c r="AJ8" s="36">
        <v>6275.9009999999998</v>
      </c>
      <c r="AK8" s="36">
        <v>6286.4979999999996</v>
      </c>
      <c r="AL8" s="36">
        <v>6297.2910000000002</v>
      </c>
      <c r="AM8" s="36">
        <v>6308.2870000000003</v>
      </c>
      <c r="AN8" s="36">
        <v>6319.5079999999998</v>
      </c>
      <c r="AO8" s="36">
        <v>6330.982</v>
      </c>
      <c r="AP8" s="36">
        <v>6342.7340000000004</v>
      </c>
      <c r="AQ8" s="36">
        <v>6354.8149999999996</v>
      </c>
      <c r="AR8" s="36">
        <v>6367.1959999999999</v>
      </c>
      <c r="AS8" s="36">
        <v>6379.866</v>
      </c>
      <c r="AT8" s="36">
        <v>6392.835</v>
      </c>
      <c r="AU8" s="36">
        <v>6406.067</v>
      </c>
      <c r="AV8" s="36">
        <v>6419.5290000000005</v>
      </c>
      <c r="AW8" s="36">
        <v>6433.2169999999996</v>
      </c>
      <c r="AX8" s="36">
        <v>6447.0919999999996</v>
      </c>
      <c r="AY8" s="36">
        <v>6461.15</v>
      </c>
      <c r="AZ8" s="36">
        <v>6475.357</v>
      </c>
      <c r="BA8" s="36">
        <v>6489.6869999999999</v>
      </c>
      <c r="BB8" s="36">
        <v>6504.1540000000005</v>
      </c>
      <c r="BC8" s="36">
        <v>6518.6629999999996</v>
      </c>
      <c r="BD8" s="36">
        <v>6533.1769999999997</v>
      </c>
      <c r="BE8" s="36">
        <v>6547.5820000000003</v>
      </c>
      <c r="BF8" s="36">
        <v>6561.808</v>
      </c>
      <c r="BG8" s="36">
        <v>6575.83</v>
      </c>
      <c r="BH8" s="36">
        <v>6589.64</v>
      </c>
      <c r="BI8" s="36">
        <v>6603.1890000000003</v>
      </c>
      <c r="BJ8" s="36">
        <v>6616.4870000000001</v>
      </c>
      <c r="BK8" s="36">
        <v>6629.5249999999996</v>
      </c>
      <c r="BL8" s="36">
        <v>6642.299</v>
      </c>
      <c r="BM8" s="36">
        <v>6654.8159999999998</v>
      </c>
      <c r="BN8" s="36">
        <v>6667.0630000000001</v>
      </c>
      <c r="BO8" s="36">
        <v>6679.0389999999998</v>
      </c>
      <c r="BP8" s="36">
        <v>6690.7560000000003</v>
      </c>
      <c r="BQ8" s="36">
        <v>6702.2139999999999</v>
      </c>
      <c r="BR8" s="36">
        <v>6713.4639999999999</v>
      </c>
      <c r="BS8" s="36">
        <v>6724.5950000000003</v>
      </c>
      <c r="BT8" s="36">
        <v>6735.79</v>
      </c>
      <c r="BU8" s="36">
        <v>6747.116</v>
      </c>
      <c r="BV8" s="36">
        <v>6758.6670000000004</v>
      </c>
      <c r="BW8" s="36">
        <v>6770.4380000000001</v>
      </c>
      <c r="BX8" s="36">
        <v>6782.4260000000004</v>
      </c>
      <c r="BY8" s="36">
        <v>6794.6040000000003</v>
      </c>
      <c r="BZ8" s="36">
        <v>6806.98</v>
      </c>
      <c r="CA8" s="36">
        <v>6819.558</v>
      </c>
      <c r="CB8" s="36">
        <v>6832.3729999999996</v>
      </c>
      <c r="CC8" s="36">
        <v>6845.47</v>
      </c>
      <c r="CD8" s="36">
        <v>6858.9489999999996</v>
      </c>
      <c r="CE8" s="36">
        <v>6872.9070000000002</v>
      </c>
    </row>
    <row r="9" spans="1:83" x14ac:dyDescent="0.2">
      <c r="A9" s="35">
        <v>8</v>
      </c>
      <c r="B9" s="37" t="s">
        <v>6</v>
      </c>
      <c r="C9" s="36">
        <v>1326.539</v>
      </c>
      <c r="D9" s="36">
        <v>1325.1880000000001</v>
      </c>
      <c r="E9" s="36">
        <v>1321.905</v>
      </c>
      <c r="F9" s="36">
        <v>1317.2159999999999</v>
      </c>
      <c r="G9" s="36">
        <v>1311.9259999999999</v>
      </c>
      <c r="H9" s="36">
        <v>1306.645</v>
      </c>
      <c r="I9" s="36">
        <v>1301.5129999999999</v>
      </c>
      <c r="J9" s="36">
        <v>1296.346</v>
      </c>
      <c r="K9" s="36">
        <v>1291.0889999999999</v>
      </c>
      <c r="L9" s="36">
        <v>1285.6610000000001</v>
      </c>
      <c r="M9" s="36">
        <v>1279.961</v>
      </c>
      <c r="N9" s="36">
        <v>1274.0329999999999</v>
      </c>
      <c r="O9" s="36">
        <v>1267.952</v>
      </c>
      <c r="P9" s="36">
        <v>1261.7850000000001</v>
      </c>
      <c r="Q9" s="36">
        <v>1255.5640000000001</v>
      </c>
      <c r="R9" s="36">
        <v>1249.3430000000001</v>
      </c>
      <c r="S9" s="36">
        <v>1243.1510000000001</v>
      </c>
      <c r="T9" s="36">
        <v>1236.9749999999999</v>
      </c>
      <c r="U9" s="36">
        <v>1230.838</v>
      </c>
      <c r="V9" s="36">
        <v>1224.7460000000001</v>
      </c>
      <c r="W9" s="36">
        <v>1218.6969999999999</v>
      </c>
      <c r="X9" s="36">
        <v>1212.692</v>
      </c>
      <c r="Y9" s="36">
        <v>1206.7339999999999</v>
      </c>
      <c r="Z9" s="36">
        <v>1200.809</v>
      </c>
      <c r="AA9" s="36">
        <v>1194.8699999999999</v>
      </c>
      <c r="AB9" s="36">
        <v>1188.92</v>
      </c>
      <c r="AC9" s="36">
        <v>1182.924</v>
      </c>
      <c r="AD9" s="36">
        <v>1176.886</v>
      </c>
      <c r="AE9" s="36">
        <v>1170.7919999999999</v>
      </c>
      <c r="AF9" s="36">
        <v>1164.6379999999999</v>
      </c>
      <c r="AG9" s="36">
        <v>1158.412</v>
      </c>
      <c r="AH9" s="36">
        <v>1152.096</v>
      </c>
      <c r="AI9" s="36">
        <v>1145.7059999999999</v>
      </c>
      <c r="AJ9" s="36">
        <v>1139.2249999999999</v>
      </c>
      <c r="AK9" s="36">
        <v>1132.652</v>
      </c>
      <c r="AL9" s="36">
        <v>1126.0150000000001</v>
      </c>
      <c r="AM9" s="36">
        <v>1119.287</v>
      </c>
      <c r="AN9" s="36">
        <v>1112.479</v>
      </c>
      <c r="AO9" s="36">
        <v>1105.585</v>
      </c>
      <c r="AP9" s="36">
        <v>1098.595</v>
      </c>
      <c r="AQ9" s="36">
        <v>1091.521</v>
      </c>
      <c r="AR9" s="36">
        <v>1084.356</v>
      </c>
      <c r="AS9" s="36">
        <v>1077.116</v>
      </c>
      <c r="AT9" s="36">
        <v>1069.807</v>
      </c>
      <c r="AU9" s="36">
        <v>1062.4259999999999</v>
      </c>
      <c r="AV9" s="36">
        <v>1054.973</v>
      </c>
      <c r="AW9" s="36">
        <v>1047.4739999999999</v>
      </c>
      <c r="AX9" s="36">
        <v>1039.932</v>
      </c>
      <c r="AY9" s="36">
        <v>1032.3630000000001</v>
      </c>
      <c r="AZ9" s="36">
        <v>1024.7940000000001</v>
      </c>
      <c r="BA9" s="36">
        <v>1017.241</v>
      </c>
      <c r="BB9" s="36">
        <v>1009.72</v>
      </c>
      <c r="BC9" s="36">
        <v>1002.229</v>
      </c>
      <c r="BD9" s="36">
        <v>994.80100000000004</v>
      </c>
      <c r="BE9" s="36">
        <v>987.45</v>
      </c>
      <c r="BF9" s="36">
        <v>980.19600000000003</v>
      </c>
      <c r="BG9" s="36">
        <v>973.06399999999996</v>
      </c>
      <c r="BH9" s="36">
        <v>966.048</v>
      </c>
      <c r="BI9" s="36">
        <v>959.15499999999997</v>
      </c>
      <c r="BJ9" s="36">
        <v>952.38199999999995</v>
      </c>
      <c r="BK9" s="36">
        <v>945.73500000000001</v>
      </c>
      <c r="BL9" s="36">
        <v>939.202</v>
      </c>
      <c r="BM9" s="36">
        <v>932.798</v>
      </c>
      <c r="BN9" s="36">
        <v>926.53599999999994</v>
      </c>
      <c r="BO9" s="36">
        <v>920.41600000000005</v>
      </c>
      <c r="BP9" s="36">
        <v>914.44799999999998</v>
      </c>
      <c r="BQ9" s="36">
        <v>908.63900000000001</v>
      </c>
      <c r="BR9" s="36">
        <v>902.97500000000002</v>
      </c>
      <c r="BS9" s="36">
        <v>897.471</v>
      </c>
      <c r="BT9" s="36">
        <v>892.09299999999996</v>
      </c>
      <c r="BU9" s="36">
        <v>886.85699999999997</v>
      </c>
      <c r="BV9" s="36">
        <v>881.75199999999995</v>
      </c>
      <c r="BW9" s="36">
        <v>876.76400000000001</v>
      </c>
      <c r="BX9" s="36">
        <v>871.85299999999995</v>
      </c>
      <c r="BY9" s="36">
        <v>867.00800000000004</v>
      </c>
      <c r="BZ9" s="36">
        <v>862.20899999999995</v>
      </c>
      <c r="CA9" s="36">
        <v>857.40599999999995</v>
      </c>
      <c r="CB9" s="36">
        <v>852.58799999999997</v>
      </c>
      <c r="CC9" s="36">
        <v>847.72799999999995</v>
      </c>
      <c r="CD9" s="36">
        <v>842.78</v>
      </c>
      <c r="CE9" s="36">
        <v>837.72</v>
      </c>
    </row>
    <row r="10" spans="1:83" x14ac:dyDescent="0.2">
      <c r="A10" s="35">
        <v>9</v>
      </c>
      <c r="B10" s="37" t="s">
        <v>7</v>
      </c>
      <c r="C10" s="36">
        <v>5540.7179999999998</v>
      </c>
      <c r="D10" s="36">
        <v>5548.3609999999999</v>
      </c>
      <c r="E10" s="36">
        <v>5554.9560000000001</v>
      </c>
      <c r="F10" s="36">
        <v>5560.6270000000004</v>
      </c>
      <c r="G10" s="36">
        <v>5565.4709999999995</v>
      </c>
      <c r="H10" s="36">
        <v>5569.5690000000004</v>
      </c>
      <c r="I10" s="36">
        <v>5573.0240000000003</v>
      </c>
      <c r="J10" s="36">
        <v>5575.8959999999997</v>
      </c>
      <c r="K10" s="36">
        <v>5578.1360000000004</v>
      </c>
      <c r="L10" s="36">
        <v>5579.7070000000003</v>
      </c>
      <c r="M10" s="36">
        <v>5580.5309999999999</v>
      </c>
      <c r="N10" s="36">
        <v>5580.67</v>
      </c>
      <c r="O10" s="36">
        <v>5580.1570000000002</v>
      </c>
      <c r="P10" s="36">
        <v>5578.9520000000002</v>
      </c>
      <c r="Q10" s="36">
        <v>5577.0460000000003</v>
      </c>
      <c r="R10" s="36">
        <v>5574.3860000000004</v>
      </c>
      <c r="S10" s="36">
        <v>5571.0029999999997</v>
      </c>
      <c r="T10" s="36">
        <v>5566.9520000000002</v>
      </c>
      <c r="U10" s="36">
        <v>5562.3230000000003</v>
      </c>
      <c r="V10" s="36">
        <v>5557.2219999999998</v>
      </c>
      <c r="W10" s="36">
        <v>5551.7659999999996</v>
      </c>
      <c r="X10" s="36">
        <v>5546.0039999999999</v>
      </c>
      <c r="Y10" s="36">
        <v>5539.9610000000002</v>
      </c>
      <c r="Z10" s="36">
        <v>5533.6779999999999</v>
      </c>
      <c r="AA10" s="36">
        <v>5527.192</v>
      </c>
      <c r="AB10" s="36">
        <v>5520.5559999999996</v>
      </c>
      <c r="AC10" s="36">
        <v>5513.8149999999996</v>
      </c>
      <c r="AD10" s="36">
        <v>5506.9830000000002</v>
      </c>
      <c r="AE10" s="36">
        <v>5500.1</v>
      </c>
      <c r="AF10" s="36">
        <v>5493.1469999999999</v>
      </c>
      <c r="AG10" s="36">
        <v>5486.152</v>
      </c>
      <c r="AH10" s="36">
        <v>5479.1310000000003</v>
      </c>
      <c r="AI10" s="36">
        <v>5472.1369999999997</v>
      </c>
      <c r="AJ10" s="36">
        <v>5465.192</v>
      </c>
      <c r="AK10" s="36">
        <v>5458.3609999999999</v>
      </c>
      <c r="AL10" s="36">
        <v>5451.67</v>
      </c>
      <c r="AM10" s="36">
        <v>5445.143</v>
      </c>
      <c r="AN10" s="36">
        <v>5438.8</v>
      </c>
      <c r="AO10" s="36">
        <v>5432.7290000000003</v>
      </c>
      <c r="AP10" s="36">
        <v>5427.0110000000004</v>
      </c>
      <c r="AQ10" s="36">
        <v>5421.7240000000002</v>
      </c>
      <c r="AR10" s="36">
        <v>5416.8789999999999</v>
      </c>
      <c r="AS10" s="36">
        <v>5412.46</v>
      </c>
      <c r="AT10" s="36">
        <v>5408.4139999999998</v>
      </c>
      <c r="AU10" s="36">
        <v>5404.7</v>
      </c>
      <c r="AV10" s="36">
        <v>5401.2489999999998</v>
      </c>
      <c r="AW10" s="36">
        <v>5398.0420000000004</v>
      </c>
      <c r="AX10" s="36">
        <v>5395.0569999999998</v>
      </c>
      <c r="AY10" s="36">
        <v>5392.1769999999997</v>
      </c>
      <c r="AZ10" s="36">
        <v>5389.2740000000003</v>
      </c>
      <c r="BA10" s="36">
        <v>5386.2719999999999</v>
      </c>
      <c r="BB10" s="36">
        <v>5383.0929999999998</v>
      </c>
      <c r="BC10" s="36">
        <v>5379.7470000000003</v>
      </c>
      <c r="BD10" s="36">
        <v>5376.183</v>
      </c>
      <c r="BE10" s="36">
        <v>5372.3770000000004</v>
      </c>
      <c r="BF10" s="36">
        <v>5368.3069999999998</v>
      </c>
      <c r="BG10" s="36">
        <v>5363.9650000000001</v>
      </c>
      <c r="BH10" s="36">
        <v>5359.3429999999998</v>
      </c>
      <c r="BI10" s="36">
        <v>5354.4809999999998</v>
      </c>
      <c r="BJ10" s="36">
        <v>5349.4129999999996</v>
      </c>
      <c r="BK10" s="36">
        <v>5344.1970000000001</v>
      </c>
      <c r="BL10" s="36">
        <v>5338.8230000000003</v>
      </c>
      <c r="BM10" s="36">
        <v>5333.335</v>
      </c>
      <c r="BN10" s="36">
        <v>5327.7830000000004</v>
      </c>
      <c r="BO10" s="36">
        <v>5322.1859999999997</v>
      </c>
      <c r="BP10" s="36">
        <v>5316.6210000000001</v>
      </c>
      <c r="BQ10" s="36">
        <v>5311.1090000000004</v>
      </c>
      <c r="BR10" s="36">
        <v>5305.6689999999999</v>
      </c>
      <c r="BS10" s="36">
        <v>5300.3289999999997</v>
      </c>
      <c r="BT10" s="36">
        <v>5295.1869999999999</v>
      </c>
      <c r="BU10" s="36">
        <v>5290.2370000000001</v>
      </c>
      <c r="BV10" s="36">
        <v>5285.5230000000001</v>
      </c>
      <c r="BW10" s="36">
        <v>5281.07</v>
      </c>
      <c r="BX10" s="36">
        <v>5276.8519999999999</v>
      </c>
      <c r="BY10" s="36">
        <v>5272.8950000000004</v>
      </c>
      <c r="BZ10" s="36">
        <v>5269.1790000000001</v>
      </c>
      <c r="CA10" s="36">
        <v>5265.7089999999998</v>
      </c>
      <c r="CB10" s="36">
        <v>5262.5</v>
      </c>
      <c r="CC10" s="36">
        <v>5259.5290000000005</v>
      </c>
      <c r="CD10" s="36">
        <v>5256.8159999999998</v>
      </c>
      <c r="CE10" s="36">
        <v>5254.37</v>
      </c>
    </row>
    <row r="11" spans="1:83" x14ac:dyDescent="0.2">
      <c r="A11" s="35">
        <v>10</v>
      </c>
      <c r="B11" s="37" t="s">
        <v>8</v>
      </c>
      <c r="C11" s="36">
        <v>65273.512000000002</v>
      </c>
      <c r="D11" s="36">
        <v>65426.177000000003</v>
      </c>
      <c r="E11" s="36">
        <v>65584.513999999996</v>
      </c>
      <c r="F11" s="36">
        <v>65745.188999999998</v>
      </c>
      <c r="G11" s="36">
        <v>65902.028999999995</v>
      </c>
      <c r="H11" s="36">
        <v>66050.606</v>
      </c>
      <c r="I11" s="36">
        <v>66190.532000000007</v>
      </c>
      <c r="J11" s="36">
        <v>66323.948000000004</v>
      </c>
      <c r="K11" s="36">
        <v>66451.747000000003</v>
      </c>
      <c r="L11" s="36">
        <v>66575.351999999999</v>
      </c>
      <c r="M11" s="36">
        <v>66695.705000000002</v>
      </c>
      <c r="N11" s="36">
        <v>66812.866999999998</v>
      </c>
      <c r="O11" s="36">
        <v>66926.040999999997</v>
      </c>
      <c r="P11" s="36">
        <v>67034.148000000001</v>
      </c>
      <c r="Q11" s="36">
        <v>67135.679999999993</v>
      </c>
      <c r="R11" s="36">
        <v>67229.460000000006</v>
      </c>
      <c r="S11" s="36">
        <v>67315.168000000005</v>
      </c>
      <c r="T11" s="36">
        <v>67392.741999999998</v>
      </c>
      <c r="U11" s="36">
        <v>67461.584000000003</v>
      </c>
      <c r="V11" s="36">
        <v>67521.106</v>
      </c>
      <c r="W11" s="36">
        <v>67570.922000000006</v>
      </c>
      <c r="X11" s="36">
        <v>67610.831000000006</v>
      </c>
      <c r="Y11" s="36">
        <v>67640.953999999998</v>
      </c>
      <c r="Z11" s="36">
        <v>67661.692999999999</v>
      </c>
      <c r="AA11" s="36">
        <v>67673.657000000007</v>
      </c>
      <c r="AB11" s="36">
        <v>67677.388000000006</v>
      </c>
      <c r="AC11" s="36">
        <v>67673.172000000006</v>
      </c>
      <c r="AD11" s="36">
        <v>67661.298999999999</v>
      </c>
      <c r="AE11" s="36">
        <v>67642.429000000004</v>
      </c>
      <c r="AF11" s="36">
        <v>67617.342999999993</v>
      </c>
      <c r="AG11" s="36">
        <v>67586.729000000007</v>
      </c>
      <c r="AH11" s="36">
        <v>67551.148000000001</v>
      </c>
      <c r="AI11" s="36">
        <v>67511.019</v>
      </c>
      <c r="AJ11" s="36">
        <v>67466.801999999996</v>
      </c>
      <c r="AK11" s="36">
        <v>67418.881999999998</v>
      </c>
      <c r="AL11" s="36">
        <v>67367.706999999995</v>
      </c>
      <c r="AM11" s="36">
        <v>67313.752999999997</v>
      </c>
      <c r="AN11" s="36">
        <v>67257.604999999996</v>
      </c>
      <c r="AO11" s="36">
        <v>67199.942999999999</v>
      </c>
      <c r="AP11" s="36">
        <v>67141.551999999996</v>
      </c>
      <c r="AQ11" s="36">
        <v>67083.084000000003</v>
      </c>
      <c r="AR11" s="36">
        <v>67024.918000000005</v>
      </c>
      <c r="AS11" s="36">
        <v>66967.475000000006</v>
      </c>
      <c r="AT11" s="36">
        <v>66911.463000000003</v>
      </c>
      <c r="AU11" s="36">
        <v>66857.675000000003</v>
      </c>
      <c r="AV11" s="36">
        <v>66806.692999999999</v>
      </c>
      <c r="AW11" s="36">
        <v>66758.884000000005</v>
      </c>
      <c r="AX11" s="36">
        <v>66714.229000000007</v>
      </c>
      <c r="AY11" s="36">
        <v>66672.471999999994</v>
      </c>
      <c r="AZ11" s="36">
        <v>66633.165999999997</v>
      </c>
      <c r="BA11" s="36">
        <v>66595.928</v>
      </c>
      <c r="BB11" s="36">
        <v>66560.606</v>
      </c>
      <c r="BC11" s="36">
        <v>66527.165999999997</v>
      </c>
      <c r="BD11" s="36">
        <v>66495.365000000005</v>
      </c>
      <c r="BE11" s="36">
        <v>66464.976999999999</v>
      </c>
      <c r="BF11" s="36">
        <v>66435.721000000005</v>
      </c>
      <c r="BG11" s="36">
        <v>66407.482999999993</v>
      </c>
      <c r="BH11" s="36">
        <v>66379.991999999998</v>
      </c>
      <c r="BI11" s="36">
        <v>66352.553</v>
      </c>
      <c r="BJ11" s="36">
        <v>66324.312999999995</v>
      </c>
      <c r="BK11" s="36">
        <v>66294.653000000006</v>
      </c>
      <c r="BL11" s="36">
        <v>66263.252999999997</v>
      </c>
      <c r="BM11" s="36">
        <v>66230.172000000006</v>
      </c>
      <c r="BN11" s="36">
        <v>66195.706000000006</v>
      </c>
      <c r="BO11" s="36">
        <v>66160.398000000001</v>
      </c>
      <c r="BP11" s="36">
        <v>66124.611000000004</v>
      </c>
      <c r="BQ11" s="36">
        <v>66088.320000000007</v>
      </c>
      <c r="BR11" s="36">
        <v>66051.381999999998</v>
      </c>
      <c r="BS11" s="36">
        <v>66013.926000000007</v>
      </c>
      <c r="BT11" s="36">
        <v>65976.118000000002</v>
      </c>
      <c r="BU11" s="36">
        <v>65938.023000000001</v>
      </c>
      <c r="BV11" s="36">
        <v>65899.587</v>
      </c>
      <c r="BW11" s="36">
        <v>65860.642000000007</v>
      </c>
      <c r="BX11" s="36">
        <v>65820.972999999998</v>
      </c>
      <c r="BY11" s="36">
        <v>65780.271999999997</v>
      </c>
      <c r="BZ11" s="36">
        <v>65738.225999999995</v>
      </c>
      <c r="CA11" s="36">
        <v>65694.566999999995</v>
      </c>
      <c r="CB11" s="36">
        <v>65648.97</v>
      </c>
      <c r="CC11" s="36">
        <v>65601.163</v>
      </c>
      <c r="CD11" s="36">
        <v>65550.861999999994</v>
      </c>
      <c r="CE11" s="36">
        <v>65497.773000000001</v>
      </c>
    </row>
    <row r="12" spans="1:83" x14ac:dyDescent="0.2">
      <c r="A12" s="35">
        <v>11</v>
      </c>
      <c r="B12" s="37" t="s">
        <v>9</v>
      </c>
      <c r="C12" s="36">
        <v>83783.945000000007</v>
      </c>
      <c r="D12" s="36">
        <v>83900.471000000005</v>
      </c>
      <c r="E12" s="36">
        <v>83883.587</v>
      </c>
      <c r="F12" s="36">
        <v>83774.540999999997</v>
      </c>
      <c r="G12" s="36">
        <v>83636.17</v>
      </c>
      <c r="H12" s="36">
        <v>83515.017000000007</v>
      </c>
      <c r="I12" s="36">
        <v>83422.528999999995</v>
      </c>
      <c r="J12" s="36">
        <v>83346.305999999997</v>
      </c>
      <c r="K12" s="36">
        <v>83280.854000000007</v>
      </c>
      <c r="L12" s="36">
        <v>83213.653000000006</v>
      </c>
      <c r="M12" s="36">
        <v>83135.642999999996</v>
      </c>
      <c r="N12" s="36">
        <v>83048.103000000003</v>
      </c>
      <c r="O12" s="36">
        <v>82956.47</v>
      </c>
      <c r="P12" s="36">
        <v>82860.123000000007</v>
      </c>
      <c r="Q12" s="36">
        <v>82758.239000000001</v>
      </c>
      <c r="R12" s="36">
        <v>82650.082999999999</v>
      </c>
      <c r="S12" s="36">
        <v>82535.460999999996</v>
      </c>
      <c r="T12" s="36">
        <v>82414.191000000006</v>
      </c>
      <c r="U12" s="36">
        <v>82285.596000000005</v>
      </c>
      <c r="V12" s="36">
        <v>82148.922999999995</v>
      </c>
      <c r="W12" s="36">
        <v>82003.619000000006</v>
      </c>
      <c r="X12" s="36">
        <v>81849.675000000003</v>
      </c>
      <c r="Y12" s="36">
        <v>81687.214999999997</v>
      </c>
      <c r="Z12" s="36">
        <v>81516.134000000005</v>
      </c>
      <c r="AA12" s="36">
        <v>81336.364000000001</v>
      </c>
      <c r="AB12" s="36">
        <v>81148.063999999998</v>
      </c>
      <c r="AC12" s="36">
        <v>80951.490000000005</v>
      </c>
      <c r="AD12" s="36">
        <v>80747.346000000005</v>
      </c>
      <c r="AE12" s="36">
        <v>80536.967999999993</v>
      </c>
      <c r="AF12" s="36">
        <v>80322.013000000006</v>
      </c>
      <c r="AG12" s="36">
        <v>80103.972999999998</v>
      </c>
      <c r="AH12" s="36">
        <v>79883.820000000007</v>
      </c>
      <c r="AI12" s="36">
        <v>79662.245999999999</v>
      </c>
      <c r="AJ12" s="36">
        <v>79440.308000000005</v>
      </c>
      <c r="AK12" s="36">
        <v>79219.020999999993</v>
      </c>
      <c r="AL12" s="36">
        <v>78999.411999999997</v>
      </c>
      <c r="AM12" s="36">
        <v>78782.171000000002</v>
      </c>
      <c r="AN12" s="36">
        <v>78568.237999999998</v>
      </c>
      <c r="AO12" s="36">
        <v>78359.099000000002</v>
      </c>
      <c r="AP12" s="36">
        <v>78156.479000000007</v>
      </c>
      <c r="AQ12" s="36">
        <v>77961.680999999997</v>
      </c>
      <c r="AR12" s="36">
        <v>77775.28</v>
      </c>
      <c r="AS12" s="36">
        <v>77597.403000000006</v>
      </c>
      <c r="AT12" s="36">
        <v>77428.212</v>
      </c>
      <c r="AU12" s="36">
        <v>77267.684999999998</v>
      </c>
      <c r="AV12" s="36">
        <v>77115.62</v>
      </c>
      <c r="AW12" s="36">
        <v>76972.163</v>
      </c>
      <c r="AX12" s="36">
        <v>76836.929000000004</v>
      </c>
      <c r="AY12" s="36">
        <v>76708.688999999998</v>
      </c>
      <c r="AZ12" s="36">
        <v>76585.712</v>
      </c>
      <c r="BA12" s="36">
        <v>76466.616999999998</v>
      </c>
      <c r="BB12" s="36">
        <v>76351.070000000007</v>
      </c>
      <c r="BC12" s="36">
        <v>76238.926999999996</v>
      </c>
      <c r="BD12" s="36">
        <v>76129.297000000006</v>
      </c>
      <c r="BE12" s="36">
        <v>76021.241999999998</v>
      </c>
      <c r="BF12" s="36">
        <v>75914.138000000006</v>
      </c>
      <c r="BG12" s="36">
        <v>75807.622000000003</v>
      </c>
      <c r="BH12" s="36">
        <v>75701.986999999994</v>
      </c>
      <c r="BI12" s="36">
        <v>75598.217000000004</v>
      </c>
      <c r="BJ12" s="36">
        <v>75497.718999999997</v>
      </c>
      <c r="BK12" s="36">
        <v>75401.660999999993</v>
      </c>
      <c r="BL12" s="36">
        <v>75310.341</v>
      </c>
      <c r="BM12" s="36">
        <v>75223.862999999998</v>
      </c>
      <c r="BN12" s="36">
        <v>75142.932000000001</v>
      </c>
      <c r="BO12" s="36">
        <v>75068.326000000001</v>
      </c>
      <c r="BP12" s="36">
        <v>75000.639999999999</v>
      </c>
      <c r="BQ12" s="36">
        <v>74940.135999999999</v>
      </c>
      <c r="BR12" s="36">
        <v>74886.831999999995</v>
      </c>
      <c r="BS12" s="36">
        <v>74840.741999999998</v>
      </c>
      <c r="BT12" s="36">
        <v>74801.751000000004</v>
      </c>
      <c r="BU12" s="36">
        <v>74769.672999999995</v>
      </c>
      <c r="BV12" s="36">
        <v>74744.288</v>
      </c>
      <c r="BW12" s="36">
        <v>74725.315000000002</v>
      </c>
      <c r="BX12" s="36">
        <v>74712.396999999997</v>
      </c>
      <c r="BY12" s="36">
        <v>74705.078999999998</v>
      </c>
      <c r="BZ12" s="36">
        <v>74702.828999999998</v>
      </c>
      <c r="CA12" s="36">
        <v>74704.994999999995</v>
      </c>
      <c r="CB12" s="36">
        <v>74710.782999999996</v>
      </c>
      <c r="CC12" s="36">
        <v>74719.33</v>
      </c>
      <c r="CD12" s="36">
        <v>74729.634999999995</v>
      </c>
      <c r="CE12" s="36">
        <v>74740.596000000005</v>
      </c>
    </row>
    <row r="13" spans="1:83" x14ac:dyDescent="0.2">
      <c r="A13" s="35">
        <v>12</v>
      </c>
      <c r="B13" s="37" t="s">
        <v>10</v>
      </c>
      <c r="C13" s="36">
        <v>10423.056</v>
      </c>
      <c r="D13" s="36">
        <v>10370.746999999999</v>
      </c>
      <c r="E13" s="36">
        <v>10316.641</v>
      </c>
      <c r="F13" s="36">
        <v>10261.734</v>
      </c>
      <c r="G13" s="36">
        <v>10207.413</v>
      </c>
      <c r="H13" s="36">
        <v>10154.677</v>
      </c>
      <c r="I13" s="36">
        <v>10103.883</v>
      </c>
      <c r="J13" s="36">
        <v>10054.798000000001</v>
      </c>
      <c r="K13" s="36">
        <v>10007.444</v>
      </c>
      <c r="L13" s="36">
        <v>9961.6550000000007</v>
      </c>
      <c r="M13" s="36">
        <v>9917.2520000000004</v>
      </c>
      <c r="N13" s="36">
        <v>9874.2900000000009</v>
      </c>
      <c r="O13" s="36">
        <v>9832.7150000000001</v>
      </c>
      <c r="P13" s="36">
        <v>9792.1659999999993</v>
      </c>
      <c r="Q13" s="36">
        <v>9752.1540000000005</v>
      </c>
      <c r="R13" s="36">
        <v>9712.2649999999994</v>
      </c>
      <c r="S13" s="36">
        <v>9672.3009999999995</v>
      </c>
      <c r="T13" s="36">
        <v>9632.1450000000004</v>
      </c>
      <c r="U13" s="36">
        <v>9591.6820000000007</v>
      </c>
      <c r="V13" s="36">
        <v>9550.7739999999994</v>
      </c>
      <c r="W13" s="36">
        <v>9509.2749999999996</v>
      </c>
      <c r="X13" s="36">
        <v>9467.0580000000009</v>
      </c>
      <c r="Y13" s="36">
        <v>9423.9629999999997</v>
      </c>
      <c r="Z13" s="36">
        <v>9379.7860000000001</v>
      </c>
      <c r="AA13" s="36">
        <v>9334.3559999999998</v>
      </c>
      <c r="AB13" s="36">
        <v>9287.4979999999996</v>
      </c>
      <c r="AC13" s="36">
        <v>9239.1149999999998</v>
      </c>
      <c r="AD13" s="36">
        <v>9189.1830000000009</v>
      </c>
      <c r="AE13" s="36">
        <v>9137.6010000000006</v>
      </c>
      <c r="AF13" s="36">
        <v>9084.2980000000007</v>
      </c>
      <c r="AG13" s="36">
        <v>9029.2540000000008</v>
      </c>
      <c r="AH13" s="36">
        <v>8972.4459999999999</v>
      </c>
      <c r="AI13" s="36">
        <v>8913.9519999999993</v>
      </c>
      <c r="AJ13" s="36">
        <v>8853.8379999999997</v>
      </c>
      <c r="AK13" s="36">
        <v>8792.2710000000006</v>
      </c>
      <c r="AL13" s="36">
        <v>8729.3719999999994</v>
      </c>
      <c r="AM13" s="36">
        <v>8665.2639999999992</v>
      </c>
      <c r="AN13" s="36">
        <v>8600.0879999999997</v>
      </c>
      <c r="AO13" s="36">
        <v>8534.0290000000005</v>
      </c>
      <c r="AP13" s="36">
        <v>8467.3109999999997</v>
      </c>
      <c r="AQ13" s="36">
        <v>8400.1910000000007</v>
      </c>
      <c r="AR13" s="36">
        <v>8332.8070000000007</v>
      </c>
      <c r="AS13" s="36">
        <v>8265.3690000000006</v>
      </c>
      <c r="AT13" s="36">
        <v>8198.0930000000008</v>
      </c>
      <c r="AU13" s="36">
        <v>8131.2830000000004</v>
      </c>
      <c r="AV13" s="36">
        <v>8065.17</v>
      </c>
      <c r="AW13" s="36">
        <v>7999.9080000000004</v>
      </c>
      <c r="AX13" s="36">
        <v>7935.6540000000005</v>
      </c>
      <c r="AY13" s="36">
        <v>7872.6310000000003</v>
      </c>
      <c r="AZ13" s="36">
        <v>7811.0159999999996</v>
      </c>
      <c r="BA13" s="36">
        <v>7750.9989999999998</v>
      </c>
      <c r="BB13" s="36">
        <v>7692.6790000000001</v>
      </c>
      <c r="BC13" s="36">
        <v>7636.1289999999999</v>
      </c>
      <c r="BD13" s="36">
        <v>7581.3919999999998</v>
      </c>
      <c r="BE13" s="36">
        <v>7528.49</v>
      </c>
      <c r="BF13" s="36">
        <v>7477.4070000000002</v>
      </c>
      <c r="BG13" s="36">
        <v>7428.18</v>
      </c>
      <c r="BH13" s="36">
        <v>7380.7879999999996</v>
      </c>
      <c r="BI13" s="36">
        <v>7335.1769999999997</v>
      </c>
      <c r="BJ13" s="36">
        <v>7291.2950000000001</v>
      </c>
      <c r="BK13" s="36">
        <v>7249.0429999999997</v>
      </c>
      <c r="BL13" s="36">
        <v>7208.3649999999998</v>
      </c>
      <c r="BM13" s="36">
        <v>7169.1980000000003</v>
      </c>
      <c r="BN13" s="36">
        <v>7131.4089999999997</v>
      </c>
      <c r="BO13" s="36">
        <v>7094.87</v>
      </c>
      <c r="BP13" s="36">
        <v>7059.4409999999998</v>
      </c>
      <c r="BQ13" s="36">
        <v>7025.0640000000003</v>
      </c>
      <c r="BR13" s="36">
        <v>6991.6319999999996</v>
      </c>
      <c r="BS13" s="36">
        <v>6958.9189999999999</v>
      </c>
      <c r="BT13" s="36">
        <v>6926.6580000000004</v>
      </c>
      <c r="BU13" s="36">
        <v>6894.6559999999999</v>
      </c>
      <c r="BV13" s="36">
        <v>6862.799</v>
      </c>
      <c r="BW13" s="36">
        <v>6831.0469999999996</v>
      </c>
      <c r="BX13" s="36">
        <v>6799.4449999999997</v>
      </c>
      <c r="BY13" s="36">
        <v>6768.0029999999997</v>
      </c>
      <c r="BZ13" s="36">
        <v>6736.7709999999997</v>
      </c>
      <c r="CA13" s="36">
        <v>6705.77</v>
      </c>
      <c r="CB13" s="36">
        <v>6674.973</v>
      </c>
      <c r="CC13" s="36">
        <v>6644.35</v>
      </c>
      <c r="CD13" s="36">
        <v>6613.84</v>
      </c>
      <c r="CE13" s="36">
        <v>6583.3639999999996</v>
      </c>
    </row>
    <row r="14" spans="1:83" x14ac:dyDescent="0.2">
      <c r="A14" s="35">
        <v>13</v>
      </c>
      <c r="B14" s="37" t="s">
        <v>11</v>
      </c>
      <c r="C14" s="36">
        <v>9660.35</v>
      </c>
      <c r="D14" s="36">
        <v>9634.1620000000003</v>
      </c>
      <c r="E14" s="36">
        <v>9606.2520000000004</v>
      </c>
      <c r="F14" s="36">
        <v>9576.7669999999998</v>
      </c>
      <c r="G14" s="36">
        <v>9546.0429999999997</v>
      </c>
      <c r="H14" s="36">
        <v>9514.33</v>
      </c>
      <c r="I14" s="36">
        <v>9481.6200000000008</v>
      </c>
      <c r="J14" s="36">
        <v>9447.7250000000004</v>
      </c>
      <c r="K14" s="36">
        <v>9412.625</v>
      </c>
      <c r="L14" s="36">
        <v>9376.2009999999991</v>
      </c>
      <c r="M14" s="36">
        <v>9338.4539999999997</v>
      </c>
      <c r="N14" s="36">
        <v>9299.3670000000002</v>
      </c>
      <c r="O14" s="36">
        <v>9259.0519999999997</v>
      </c>
      <c r="P14" s="36">
        <v>9217.61</v>
      </c>
      <c r="Q14" s="36">
        <v>9175.1630000000005</v>
      </c>
      <c r="R14" s="36">
        <v>9131.8410000000003</v>
      </c>
      <c r="S14" s="36">
        <v>9087.7379999999994</v>
      </c>
      <c r="T14" s="36">
        <v>9042.9529999999995</v>
      </c>
      <c r="U14" s="36">
        <v>8997.6919999999991</v>
      </c>
      <c r="V14" s="36">
        <v>8952.17</v>
      </c>
      <c r="W14" s="36">
        <v>8906.6059999999998</v>
      </c>
      <c r="X14" s="36">
        <v>8861.08</v>
      </c>
      <c r="Y14" s="36">
        <v>8815.6970000000001</v>
      </c>
      <c r="Z14" s="36">
        <v>8770.5969999999998</v>
      </c>
      <c r="AA14" s="36">
        <v>8725.93</v>
      </c>
      <c r="AB14" s="36">
        <v>8681.7999999999993</v>
      </c>
      <c r="AC14" s="36">
        <v>8638.2890000000007</v>
      </c>
      <c r="AD14" s="36">
        <v>8595.3909999999996</v>
      </c>
      <c r="AE14" s="36">
        <v>8553.1209999999992</v>
      </c>
      <c r="AF14" s="36">
        <v>8511.4089999999997</v>
      </c>
      <c r="AG14" s="36">
        <v>8470.232</v>
      </c>
      <c r="AH14" s="36">
        <v>8429.5650000000005</v>
      </c>
      <c r="AI14" s="36">
        <v>8389.3880000000008</v>
      </c>
      <c r="AJ14" s="36">
        <v>8349.5630000000001</v>
      </c>
      <c r="AK14" s="36">
        <v>8309.9269999999997</v>
      </c>
      <c r="AL14" s="36">
        <v>8270.3369999999995</v>
      </c>
      <c r="AM14" s="36">
        <v>8230.7620000000006</v>
      </c>
      <c r="AN14" s="36">
        <v>8191.1710000000003</v>
      </c>
      <c r="AO14" s="36">
        <v>8151.4430000000002</v>
      </c>
      <c r="AP14" s="36">
        <v>8111.4250000000002</v>
      </c>
      <c r="AQ14" s="36">
        <v>8071.0429999999997</v>
      </c>
      <c r="AR14" s="36">
        <v>8030.2460000000001</v>
      </c>
      <c r="AS14" s="36">
        <v>7989.107</v>
      </c>
      <c r="AT14" s="36">
        <v>7947.6869999999999</v>
      </c>
      <c r="AU14" s="36">
        <v>7906.1310000000003</v>
      </c>
      <c r="AV14" s="36">
        <v>7864.5529999999999</v>
      </c>
      <c r="AW14" s="36">
        <v>7823.0039999999999</v>
      </c>
      <c r="AX14" s="36">
        <v>7781.5569999999998</v>
      </c>
      <c r="AY14" s="36">
        <v>7740.366</v>
      </c>
      <c r="AZ14" s="36">
        <v>7699.6480000000001</v>
      </c>
      <c r="BA14" s="36">
        <v>7659.5860000000002</v>
      </c>
      <c r="BB14" s="36">
        <v>7620.2659999999996</v>
      </c>
      <c r="BC14" s="36">
        <v>7581.7179999999998</v>
      </c>
      <c r="BD14" s="36">
        <v>7544.0559999999996</v>
      </c>
      <c r="BE14" s="36">
        <v>7507.335</v>
      </c>
      <c r="BF14" s="36">
        <v>7471.6229999999996</v>
      </c>
      <c r="BG14" s="36">
        <v>7436.9870000000001</v>
      </c>
      <c r="BH14" s="36">
        <v>7403.4189999999999</v>
      </c>
      <c r="BI14" s="36">
        <v>7370.9179999999997</v>
      </c>
      <c r="BJ14" s="36">
        <v>7339.4520000000002</v>
      </c>
      <c r="BK14" s="36">
        <v>7308.9769999999999</v>
      </c>
      <c r="BL14" s="36">
        <v>7279.4889999999996</v>
      </c>
      <c r="BM14" s="36">
        <v>7250.9790000000003</v>
      </c>
      <c r="BN14" s="36">
        <v>7223.3770000000004</v>
      </c>
      <c r="BO14" s="36">
        <v>7196.61</v>
      </c>
      <c r="BP14" s="36">
        <v>7170.6030000000001</v>
      </c>
      <c r="BQ14" s="36">
        <v>7145.3220000000001</v>
      </c>
      <c r="BR14" s="36">
        <v>7120.7550000000001</v>
      </c>
      <c r="BS14" s="36">
        <v>7096.8729999999996</v>
      </c>
      <c r="BT14" s="36">
        <v>7073.6809999999996</v>
      </c>
      <c r="BU14" s="36">
        <v>7051.1769999999997</v>
      </c>
      <c r="BV14" s="36">
        <v>7029.3329999999996</v>
      </c>
      <c r="BW14" s="36">
        <v>7008.1030000000001</v>
      </c>
      <c r="BX14" s="36">
        <v>6987.4790000000003</v>
      </c>
      <c r="BY14" s="36">
        <v>6967.39</v>
      </c>
      <c r="BZ14" s="36">
        <v>6947.8220000000001</v>
      </c>
      <c r="CA14" s="36">
        <v>6928.74</v>
      </c>
      <c r="CB14" s="36">
        <v>6910.1149999999998</v>
      </c>
      <c r="CC14" s="36">
        <v>6891.9369999999999</v>
      </c>
      <c r="CD14" s="36">
        <v>6874.21</v>
      </c>
      <c r="CE14" s="36">
        <v>6856.92</v>
      </c>
    </row>
    <row r="15" spans="1:83" x14ac:dyDescent="0.2">
      <c r="A15" s="35">
        <v>14</v>
      </c>
      <c r="B15" s="37" t="s">
        <v>12</v>
      </c>
      <c r="C15" s="36">
        <v>4937.7960000000003</v>
      </c>
      <c r="D15" s="36">
        <v>4982.9040000000005</v>
      </c>
      <c r="E15" s="36">
        <v>5020.2030000000004</v>
      </c>
      <c r="F15" s="36">
        <v>5051.6139999999996</v>
      </c>
      <c r="G15" s="36">
        <v>5080.4960000000001</v>
      </c>
      <c r="H15" s="36">
        <v>5109.29</v>
      </c>
      <c r="I15" s="36">
        <v>5138.3130000000001</v>
      </c>
      <c r="J15" s="36">
        <v>5166.7470000000003</v>
      </c>
      <c r="K15" s="36">
        <v>5194.6090000000004</v>
      </c>
      <c r="L15" s="36">
        <v>5221.7460000000001</v>
      </c>
      <c r="M15" s="36">
        <v>5248.0389999999998</v>
      </c>
      <c r="N15" s="36">
        <v>5273.6379999999999</v>
      </c>
      <c r="O15" s="36">
        <v>5298.7719999999999</v>
      </c>
      <c r="P15" s="36">
        <v>5323.5290000000005</v>
      </c>
      <c r="Q15" s="36">
        <v>5347.9620000000004</v>
      </c>
      <c r="R15" s="36">
        <v>5372.1409999999996</v>
      </c>
      <c r="S15" s="36">
        <v>5396.0640000000003</v>
      </c>
      <c r="T15" s="36">
        <v>5419.759</v>
      </c>
      <c r="U15" s="36">
        <v>5443.1890000000003</v>
      </c>
      <c r="V15" s="36">
        <v>5466.3149999999996</v>
      </c>
      <c r="W15" s="36">
        <v>5489.09</v>
      </c>
      <c r="X15" s="36">
        <v>5511.4679999999998</v>
      </c>
      <c r="Y15" s="36">
        <v>5533.4160000000002</v>
      </c>
      <c r="Z15" s="36">
        <v>5554.7809999999999</v>
      </c>
      <c r="AA15" s="36">
        <v>5575.393</v>
      </c>
      <c r="AB15" s="36">
        <v>5595.1369999999997</v>
      </c>
      <c r="AC15" s="36">
        <v>5613.9210000000003</v>
      </c>
      <c r="AD15" s="36">
        <v>5631.6989999999996</v>
      </c>
      <c r="AE15" s="36">
        <v>5648.33</v>
      </c>
      <c r="AF15" s="36">
        <v>5663.674</v>
      </c>
      <c r="AG15" s="36">
        <v>5677.62</v>
      </c>
      <c r="AH15" s="36">
        <v>5690.0959999999995</v>
      </c>
      <c r="AI15" s="36">
        <v>5701.1170000000002</v>
      </c>
      <c r="AJ15" s="36">
        <v>5710.6530000000002</v>
      </c>
      <c r="AK15" s="36">
        <v>5718.741</v>
      </c>
      <c r="AL15" s="36">
        <v>5725.38</v>
      </c>
      <c r="AM15" s="36">
        <v>5730.5929999999998</v>
      </c>
      <c r="AN15" s="36">
        <v>5734.4350000000004</v>
      </c>
      <c r="AO15" s="36">
        <v>5736.9870000000001</v>
      </c>
      <c r="AP15" s="36">
        <v>5738.3909999999996</v>
      </c>
      <c r="AQ15" s="36">
        <v>5738.7370000000001</v>
      </c>
      <c r="AR15" s="36">
        <v>5738.1090000000004</v>
      </c>
      <c r="AS15" s="36">
        <v>5736.6090000000004</v>
      </c>
      <c r="AT15" s="36">
        <v>5734.3770000000004</v>
      </c>
      <c r="AU15" s="36">
        <v>5731.576</v>
      </c>
      <c r="AV15" s="36">
        <v>5728.3670000000002</v>
      </c>
      <c r="AW15" s="36">
        <v>5724.8270000000002</v>
      </c>
      <c r="AX15" s="36">
        <v>5721.0730000000003</v>
      </c>
      <c r="AY15" s="36">
        <v>5717.2349999999997</v>
      </c>
      <c r="AZ15" s="36">
        <v>5713.4430000000002</v>
      </c>
      <c r="BA15" s="36">
        <v>5709.8469999999998</v>
      </c>
      <c r="BB15" s="36">
        <v>5706.5</v>
      </c>
      <c r="BC15" s="36">
        <v>5703.48</v>
      </c>
      <c r="BD15" s="36">
        <v>5700.8689999999997</v>
      </c>
      <c r="BE15" s="36">
        <v>5698.7470000000003</v>
      </c>
      <c r="BF15" s="36">
        <v>5697.1790000000001</v>
      </c>
      <c r="BG15" s="36">
        <v>5696.1790000000001</v>
      </c>
      <c r="BH15" s="36">
        <v>5695.7610000000004</v>
      </c>
      <c r="BI15" s="36">
        <v>5695.9129999999996</v>
      </c>
      <c r="BJ15" s="36">
        <v>5696.5910000000003</v>
      </c>
      <c r="BK15" s="36">
        <v>5697.7879999999996</v>
      </c>
      <c r="BL15" s="36">
        <v>5699.4459999999999</v>
      </c>
      <c r="BM15" s="36">
        <v>5701.5110000000004</v>
      </c>
      <c r="BN15" s="36">
        <v>5703.8630000000003</v>
      </c>
      <c r="BO15" s="36">
        <v>5706.3459999999995</v>
      </c>
      <c r="BP15" s="36">
        <v>5708.808</v>
      </c>
      <c r="BQ15" s="36">
        <v>5711.1859999999997</v>
      </c>
      <c r="BR15" s="36">
        <v>5713.4219999999996</v>
      </c>
      <c r="BS15" s="36">
        <v>5715.3190000000004</v>
      </c>
      <c r="BT15" s="36">
        <v>5716.7110000000002</v>
      </c>
      <c r="BU15" s="36">
        <v>5717.433</v>
      </c>
      <c r="BV15" s="36">
        <v>5717.4089999999997</v>
      </c>
      <c r="BW15" s="36">
        <v>5716.6139999999996</v>
      </c>
      <c r="BX15" s="36">
        <v>5715.0829999999996</v>
      </c>
      <c r="BY15" s="36">
        <v>5712.8069999999998</v>
      </c>
      <c r="BZ15" s="36">
        <v>5709.8559999999998</v>
      </c>
      <c r="CA15" s="36">
        <v>5706.2290000000003</v>
      </c>
      <c r="CB15" s="36">
        <v>5701.9449999999997</v>
      </c>
      <c r="CC15" s="36">
        <v>5696.9880000000003</v>
      </c>
      <c r="CD15" s="36">
        <v>5691.3549999999996</v>
      </c>
      <c r="CE15" s="36">
        <v>5684.9620000000004</v>
      </c>
    </row>
    <row r="16" spans="1:83" x14ac:dyDescent="0.2">
      <c r="A16" s="35">
        <v>15</v>
      </c>
      <c r="B16" s="37" t="s">
        <v>13</v>
      </c>
      <c r="C16" s="36">
        <v>60461.828000000001</v>
      </c>
      <c r="D16" s="36">
        <v>60367.470999999998</v>
      </c>
      <c r="E16" s="36">
        <v>60262.779000000002</v>
      </c>
      <c r="F16" s="36">
        <v>60147.514999999999</v>
      </c>
      <c r="G16" s="36">
        <v>60019.21</v>
      </c>
      <c r="H16" s="36">
        <v>59876.553</v>
      </c>
      <c r="I16" s="36">
        <v>59720.998</v>
      </c>
      <c r="J16" s="36">
        <v>59555.936000000002</v>
      </c>
      <c r="K16" s="36">
        <v>59384.053</v>
      </c>
      <c r="L16" s="36">
        <v>59208.464999999997</v>
      </c>
      <c r="M16" s="36">
        <v>59031.472999999998</v>
      </c>
      <c r="N16" s="36">
        <v>58854.135999999999</v>
      </c>
      <c r="O16" s="36">
        <v>58676.377999999997</v>
      </c>
      <c r="P16" s="36">
        <v>58497.942999999999</v>
      </c>
      <c r="Q16" s="36">
        <v>58317.983999999997</v>
      </c>
      <c r="R16" s="36">
        <v>58135.63</v>
      </c>
      <c r="S16" s="36">
        <v>57950.862999999998</v>
      </c>
      <c r="T16" s="36">
        <v>57763.188000000002</v>
      </c>
      <c r="U16" s="36">
        <v>57570.550999999999</v>
      </c>
      <c r="V16" s="36">
        <v>57370.313999999998</v>
      </c>
      <c r="W16" s="36">
        <v>57160.351000000002</v>
      </c>
      <c r="X16" s="36">
        <v>56939.921000000002</v>
      </c>
      <c r="Y16" s="36">
        <v>56708.663999999997</v>
      </c>
      <c r="Z16" s="36">
        <v>56465.444000000003</v>
      </c>
      <c r="AA16" s="36">
        <v>56209.069000000003</v>
      </c>
      <c r="AB16" s="36">
        <v>55938.767</v>
      </c>
      <c r="AC16" s="36">
        <v>55654.04</v>
      </c>
      <c r="AD16" s="36">
        <v>55355.050999999999</v>
      </c>
      <c r="AE16" s="36">
        <v>55042.557000000001</v>
      </c>
      <c r="AF16" s="36">
        <v>54717.743000000002</v>
      </c>
      <c r="AG16" s="36">
        <v>54381.673999999999</v>
      </c>
      <c r="AH16" s="36">
        <v>54035.023999999998</v>
      </c>
      <c r="AI16" s="36">
        <v>53678.214</v>
      </c>
      <c r="AJ16" s="36">
        <v>53311.851999999999</v>
      </c>
      <c r="AK16" s="36">
        <v>52936.525000000001</v>
      </c>
      <c r="AL16" s="36">
        <v>52553.010999999999</v>
      </c>
      <c r="AM16" s="36">
        <v>52162.252</v>
      </c>
      <c r="AN16" s="36">
        <v>51765.523999999998</v>
      </c>
      <c r="AO16" s="36">
        <v>51364.498</v>
      </c>
      <c r="AP16" s="36">
        <v>50961.02</v>
      </c>
      <c r="AQ16" s="36">
        <v>50556.885000000002</v>
      </c>
      <c r="AR16" s="36">
        <v>50153.190999999999</v>
      </c>
      <c r="AS16" s="36">
        <v>49751.216</v>
      </c>
      <c r="AT16" s="36">
        <v>49353.137000000002</v>
      </c>
      <c r="AU16" s="36">
        <v>48961.402000000002</v>
      </c>
      <c r="AV16" s="36">
        <v>48578.014999999999</v>
      </c>
      <c r="AW16" s="36">
        <v>48204.108</v>
      </c>
      <c r="AX16" s="36">
        <v>47840.252999999997</v>
      </c>
      <c r="AY16" s="36">
        <v>47487.133000000002</v>
      </c>
      <c r="AZ16" s="36">
        <v>47145.194000000003</v>
      </c>
      <c r="BA16" s="36">
        <v>46814.71</v>
      </c>
      <c r="BB16" s="36">
        <v>46496.012999999999</v>
      </c>
      <c r="BC16" s="36">
        <v>46189.2</v>
      </c>
      <c r="BD16" s="36">
        <v>45893.864000000001</v>
      </c>
      <c r="BE16" s="36">
        <v>45609.307000000001</v>
      </c>
      <c r="BF16" s="36">
        <v>45334.85</v>
      </c>
      <c r="BG16" s="36">
        <v>45070.245000000003</v>
      </c>
      <c r="BH16" s="36">
        <v>44815.025000000001</v>
      </c>
      <c r="BI16" s="36">
        <v>44568.08</v>
      </c>
      <c r="BJ16" s="36">
        <v>44328.034</v>
      </c>
      <c r="BK16" s="36">
        <v>44093.705999999998</v>
      </c>
      <c r="BL16" s="36">
        <v>43864.476000000002</v>
      </c>
      <c r="BM16" s="36">
        <v>43639.906000000003</v>
      </c>
      <c r="BN16" s="36">
        <v>43419.35</v>
      </c>
      <c r="BO16" s="36">
        <v>43202.194000000003</v>
      </c>
      <c r="BP16" s="36">
        <v>42987.885999999999</v>
      </c>
      <c r="BQ16" s="36">
        <v>42776.012000000002</v>
      </c>
      <c r="BR16" s="36">
        <v>42566.241999999998</v>
      </c>
      <c r="BS16" s="36">
        <v>42358.298999999999</v>
      </c>
      <c r="BT16" s="36">
        <v>42151.978000000003</v>
      </c>
      <c r="BU16" s="36">
        <v>41947.133999999998</v>
      </c>
      <c r="BV16" s="36">
        <v>41743.69</v>
      </c>
      <c r="BW16" s="36">
        <v>41541.595999999998</v>
      </c>
      <c r="BX16" s="36">
        <v>41340.927000000003</v>
      </c>
      <c r="BY16" s="36">
        <v>41141.75</v>
      </c>
      <c r="BZ16" s="36">
        <v>40944.256000000001</v>
      </c>
      <c r="CA16" s="36">
        <v>40748.682000000001</v>
      </c>
      <c r="CB16" s="36">
        <v>40555.347999999998</v>
      </c>
      <c r="CC16" s="36">
        <v>40364.623</v>
      </c>
      <c r="CD16" s="36">
        <v>40176.959000000003</v>
      </c>
      <c r="CE16" s="36">
        <v>39992.910000000003</v>
      </c>
    </row>
    <row r="17" spans="1:83" x14ac:dyDescent="0.2">
      <c r="A17" s="35">
        <v>16</v>
      </c>
      <c r="B17" s="37" t="s">
        <v>14</v>
      </c>
      <c r="C17" s="36">
        <v>1886.202</v>
      </c>
      <c r="D17" s="36">
        <v>1866.934</v>
      </c>
      <c r="E17" s="36">
        <v>1848.8340000000001</v>
      </c>
      <c r="F17" s="36">
        <v>1831.65</v>
      </c>
      <c r="G17" s="36">
        <v>1815.001</v>
      </c>
      <c r="H17" s="36">
        <v>1798.634</v>
      </c>
      <c r="I17" s="36">
        <v>1782.4739999999999</v>
      </c>
      <c r="J17" s="36">
        <v>1766.5609999999999</v>
      </c>
      <c r="K17" s="36">
        <v>1750.867</v>
      </c>
      <c r="L17" s="36">
        <v>1735.3969999999999</v>
      </c>
      <c r="M17" s="36">
        <v>1720.1559999999999</v>
      </c>
      <c r="N17" s="36">
        <v>1705.0940000000001</v>
      </c>
      <c r="O17" s="36">
        <v>1690.194</v>
      </c>
      <c r="P17" s="36">
        <v>1675.548</v>
      </c>
      <c r="Q17" s="36">
        <v>1661.24</v>
      </c>
      <c r="R17" s="36">
        <v>1647.3320000000001</v>
      </c>
      <c r="S17" s="36">
        <v>1633.857</v>
      </c>
      <c r="T17" s="36">
        <v>1620.789</v>
      </c>
      <c r="U17" s="36">
        <v>1608.1</v>
      </c>
      <c r="V17" s="36">
        <v>1595.7560000000001</v>
      </c>
      <c r="W17" s="36">
        <v>1583.723</v>
      </c>
      <c r="X17" s="36">
        <v>1571.992</v>
      </c>
      <c r="Y17" s="36">
        <v>1560.5509999999999</v>
      </c>
      <c r="Z17" s="36">
        <v>1549.4190000000001</v>
      </c>
      <c r="AA17" s="36">
        <v>1538.6130000000001</v>
      </c>
      <c r="AB17" s="36">
        <v>1528.0930000000001</v>
      </c>
      <c r="AC17" s="36">
        <v>1517.884</v>
      </c>
      <c r="AD17" s="36">
        <v>1507.9449999999999</v>
      </c>
      <c r="AE17" s="36">
        <v>1498.2239999999999</v>
      </c>
      <c r="AF17" s="36">
        <v>1488.652</v>
      </c>
      <c r="AG17" s="36">
        <v>1479.1759999999999</v>
      </c>
      <c r="AH17" s="36">
        <v>1469.77</v>
      </c>
      <c r="AI17" s="36">
        <v>1460.4269999999999</v>
      </c>
      <c r="AJ17" s="36">
        <v>1451.105</v>
      </c>
      <c r="AK17" s="36">
        <v>1441.758</v>
      </c>
      <c r="AL17" s="36">
        <v>1432.3579999999999</v>
      </c>
      <c r="AM17" s="36">
        <v>1422.8910000000001</v>
      </c>
      <c r="AN17" s="36">
        <v>1413.3489999999999</v>
      </c>
      <c r="AO17" s="36">
        <v>1403.7460000000001</v>
      </c>
      <c r="AP17" s="36">
        <v>1394.078</v>
      </c>
      <c r="AQ17" s="36">
        <v>1384.395</v>
      </c>
      <c r="AR17" s="36">
        <v>1374.664</v>
      </c>
      <c r="AS17" s="36">
        <v>1364.931</v>
      </c>
      <c r="AT17" s="36">
        <v>1355.1990000000001</v>
      </c>
      <c r="AU17" s="36">
        <v>1345.5340000000001</v>
      </c>
      <c r="AV17" s="36">
        <v>1335.981</v>
      </c>
      <c r="AW17" s="36">
        <v>1326.5509999999999</v>
      </c>
      <c r="AX17" s="36">
        <v>1317.25</v>
      </c>
      <c r="AY17" s="36">
        <v>1308.106</v>
      </c>
      <c r="AZ17" s="36">
        <v>1299.1590000000001</v>
      </c>
      <c r="BA17" s="36">
        <v>1290.4259999999999</v>
      </c>
      <c r="BB17" s="36">
        <v>1281.922</v>
      </c>
      <c r="BC17" s="36">
        <v>1273.6479999999999</v>
      </c>
      <c r="BD17" s="36">
        <v>1265.6400000000001</v>
      </c>
      <c r="BE17" s="36">
        <v>1257.914</v>
      </c>
      <c r="BF17" s="36">
        <v>1250.4760000000001</v>
      </c>
      <c r="BG17" s="36">
        <v>1243.3420000000001</v>
      </c>
      <c r="BH17" s="36">
        <v>1236.5039999999999</v>
      </c>
      <c r="BI17" s="36">
        <v>1229.934</v>
      </c>
      <c r="BJ17" s="36">
        <v>1223.6210000000001</v>
      </c>
      <c r="BK17" s="36">
        <v>1217.518</v>
      </c>
      <c r="BL17" s="36">
        <v>1211.626</v>
      </c>
      <c r="BM17" s="36">
        <v>1205.9390000000001</v>
      </c>
      <c r="BN17" s="36">
        <v>1200.42</v>
      </c>
      <c r="BO17" s="36">
        <v>1195.037</v>
      </c>
      <c r="BP17" s="36">
        <v>1189.739</v>
      </c>
      <c r="BQ17" s="36">
        <v>1184.527</v>
      </c>
      <c r="BR17" s="36">
        <v>1179.3869999999999</v>
      </c>
      <c r="BS17" s="36">
        <v>1174.3140000000001</v>
      </c>
      <c r="BT17" s="36">
        <v>1169.3030000000001</v>
      </c>
      <c r="BU17" s="36">
        <v>1164.3510000000001</v>
      </c>
      <c r="BV17" s="36">
        <v>1159.454</v>
      </c>
      <c r="BW17" s="36">
        <v>1154.588</v>
      </c>
      <c r="BX17" s="36">
        <v>1149.7339999999999</v>
      </c>
      <c r="BY17" s="36">
        <v>1144.8610000000001</v>
      </c>
      <c r="BZ17" s="36">
        <v>1139.961</v>
      </c>
      <c r="CA17" s="36">
        <v>1134.991</v>
      </c>
      <c r="CB17" s="36">
        <v>1129.963</v>
      </c>
      <c r="CC17" s="36">
        <v>1124.8620000000001</v>
      </c>
      <c r="CD17" s="36">
        <v>1119.673</v>
      </c>
      <c r="CE17" s="36">
        <v>1114.4010000000001</v>
      </c>
    </row>
    <row r="18" spans="1:83" x14ac:dyDescent="0.2">
      <c r="A18" s="35">
        <v>17</v>
      </c>
      <c r="B18" s="37" t="s">
        <v>15</v>
      </c>
      <c r="C18" s="36">
        <v>2722.2910000000002</v>
      </c>
      <c r="D18" s="36">
        <v>2689.8620000000001</v>
      </c>
      <c r="E18" s="36">
        <v>2661.7040000000002</v>
      </c>
      <c r="F18" s="36">
        <v>2636.8519999999999</v>
      </c>
      <c r="G18" s="36">
        <v>2613.7660000000001</v>
      </c>
      <c r="H18" s="36">
        <v>2591.2710000000002</v>
      </c>
      <c r="I18" s="36">
        <v>2569.136</v>
      </c>
      <c r="J18" s="36">
        <v>2547.5639999999999</v>
      </c>
      <c r="K18" s="36">
        <v>2526.386</v>
      </c>
      <c r="L18" s="36">
        <v>2505.4949999999999</v>
      </c>
      <c r="M18" s="36">
        <v>2484.8029999999999</v>
      </c>
      <c r="N18" s="36">
        <v>2464.1570000000002</v>
      </c>
      <c r="O18" s="36">
        <v>2443.4360000000001</v>
      </c>
      <c r="P18" s="36">
        <v>2422.75</v>
      </c>
      <c r="Q18" s="36">
        <v>2402.1930000000002</v>
      </c>
      <c r="R18" s="36">
        <v>2381.87</v>
      </c>
      <c r="S18" s="36">
        <v>2361.779</v>
      </c>
      <c r="T18" s="36">
        <v>2341.8760000000002</v>
      </c>
      <c r="U18" s="36">
        <v>2322.268</v>
      </c>
      <c r="V18" s="36">
        <v>2303.047</v>
      </c>
      <c r="W18" s="36">
        <v>2284.3020000000001</v>
      </c>
      <c r="X18" s="36">
        <v>2266.0349999999999</v>
      </c>
      <c r="Y18" s="36">
        <v>2248.2440000000001</v>
      </c>
      <c r="Z18" s="36">
        <v>2230.9229999999998</v>
      </c>
      <c r="AA18" s="36">
        <v>2214.1030000000001</v>
      </c>
      <c r="AB18" s="36">
        <v>2197.7370000000001</v>
      </c>
      <c r="AC18" s="36">
        <v>2181.8710000000001</v>
      </c>
      <c r="AD18" s="36">
        <v>2166.4250000000002</v>
      </c>
      <c r="AE18" s="36">
        <v>2151.2939999999999</v>
      </c>
      <c r="AF18" s="36">
        <v>2136.3220000000001</v>
      </c>
      <c r="AG18" s="36">
        <v>2121.3879999999999</v>
      </c>
      <c r="AH18" s="36">
        <v>2106.442</v>
      </c>
      <c r="AI18" s="36">
        <v>2091.4760000000001</v>
      </c>
      <c r="AJ18" s="36">
        <v>2076.473</v>
      </c>
      <c r="AK18" s="36">
        <v>2061.384</v>
      </c>
      <c r="AL18" s="36">
        <v>2046.222</v>
      </c>
      <c r="AM18" s="36">
        <v>2030.963</v>
      </c>
      <c r="AN18" s="36">
        <v>2015.6010000000001</v>
      </c>
      <c r="AO18" s="36">
        <v>2000.163</v>
      </c>
      <c r="AP18" s="36">
        <v>1984.6590000000001</v>
      </c>
      <c r="AQ18" s="36">
        <v>1969.127</v>
      </c>
      <c r="AR18" s="36">
        <v>1953.579</v>
      </c>
      <c r="AS18" s="36">
        <v>1938.0340000000001</v>
      </c>
      <c r="AT18" s="36">
        <v>1922.538</v>
      </c>
      <c r="AU18" s="36">
        <v>1907.1759999999999</v>
      </c>
      <c r="AV18" s="36">
        <v>1892.0129999999999</v>
      </c>
      <c r="AW18" s="36">
        <v>1877.067</v>
      </c>
      <c r="AX18" s="36">
        <v>1862.364</v>
      </c>
      <c r="AY18" s="36">
        <v>1847.93</v>
      </c>
      <c r="AZ18" s="36">
        <v>1833.7809999999999</v>
      </c>
      <c r="BA18" s="36">
        <v>1819.9259999999999</v>
      </c>
      <c r="BB18" s="36">
        <v>1806.3889999999999</v>
      </c>
      <c r="BC18" s="36">
        <v>1793.172</v>
      </c>
      <c r="BD18" s="36">
        <v>1780.3330000000001</v>
      </c>
      <c r="BE18" s="36">
        <v>1767.9290000000001</v>
      </c>
      <c r="BF18" s="36">
        <v>1755.97</v>
      </c>
      <c r="BG18" s="36">
        <v>1744.48</v>
      </c>
      <c r="BH18" s="36">
        <v>1733.42</v>
      </c>
      <c r="BI18" s="36">
        <v>1722.7840000000001</v>
      </c>
      <c r="BJ18" s="36">
        <v>1712.5</v>
      </c>
      <c r="BK18" s="36">
        <v>1702.528</v>
      </c>
      <c r="BL18" s="36">
        <v>1692.8420000000001</v>
      </c>
      <c r="BM18" s="36">
        <v>1683.43</v>
      </c>
      <c r="BN18" s="36">
        <v>1674.2349999999999</v>
      </c>
      <c r="BO18" s="36">
        <v>1665.163</v>
      </c>
      <c r="BP18" s="36">
        <v>1656.183</v>
      </c>
      <c r="BQ18" s="36">
        <v>1647.269</v>
      </c>
      <c r="BR18" s="36">
        <v>1638.3689999999999</v>
      </c>
      <c r="BS18" s="36">
        <v>1629.501</v>
      </c>
      <c r="BT18" s="36">
        <v>1620.6669999999999</v>
      </c>
      <c r="BU18" s="36">
        <v>1611.874</v>
      </c>
      <c r="BV18" s="36">
        <v>1603.0940000000001</v>
      </c>
      <c r="BW18" s="36">
        <v>1594.337</v>
      </c>
      <c r="BX18" s="36">
        <v>1585.5840000000001</v>
      </c>
      <c r="BY18" s="36">
        <v>1576.808</v>
      </c>
      <c r="BZ18" s="36">
        <v>1568.0129999999999</v>
      </c>
      <c r="CA18" s="36">
        <v>1559.211</v>
      </c>
      <c r="CB18" s="36">
        <v>1550.383</v>
      </c>
      <c r="CC18" s="36">
        <v>1541.577</v>
      </c>
      <c r="CD18" s="36">
        <v>1532.8</v>
      </c>
      <c r="CE18" s="36">
        <v>1524.086</v>
      </c>
    </row>
    <row r="19" spans="1:83" ht="12.75" customHeight="1" x14ac:dyDescent="0.2">
      <c r="A19" s="35">
        <v>18</v>
      </c>
      <c r="B19" s="37" t="s">
        <v>16</v>
      </c>
      <c r="C19" s="36">
        <v>625.976</v>
      </c>
      <c r="D19" s="36">
        <v>634.81399999999996</v>
      </c>
      <c r="E19" s="36">
        <v>642.36699999999996</v>
      </c>
      <c r="F19" s="36">
        <v>648.97299999999996</v>
      </c>
      <c r="G19" s="36">
        <v>655.11099999999999</v>
      </c>
      <c r="H19" s="36">
        <v>661.11900000000003</v>
      </c>
      <c r="I19" s="36">
        <v>667.125</v>
      </c>
      <c r="J19" s="36">
        <v>673.03300000000002</v>
      </c>
      <c r="K19" s="36">
        <v>678.88900000000001</v>
      </c>
      <c r="L19" s="36">
        <v>684.654</v>
      </c>
      <c r="M19" s="36">
        <v>690.34400000000005</v>
      </c>
      <c r="N19" s="36">
        <v>695.98299999999995</v>
      </c>
      <c r="O19" s="36">
        <v>701.62400000000002</v>
      </c>
      <c r="P19" s="36">
        <v>707.23699999999997</v>
      </c>
      <c r="Q19" s="36">
        <v>712.779</v>
      </c>
      <c r="R19" s="36">
        <v>718.22400000000005</v>
      </c>
      <c r="S19" s="36">
        <v>723.58</v>
      </c>
      <c r="T19" s="36">
        <v>728.851</v>
      </c>
      <c r="U19" s="36">
        <v>734.04200000000003</v>
      </c>
      <c r="V19" s="36">
        <v>739.15099999999995</v>
      </c>
      <c r="W19" s="36">
        <v>744.18299999999999</v>
      </c>
      <c r="X19" s="36">
        <v>749.12800000000004</v>
      </c>
      <c r="Y19" s="36">
        <v>753.98299999999995</v>
      </c>
      <c r="Z19" s="36">
        <v>758.75699999999995</v>
      </c>
      <c r="AA19" s="36">
        <v>763.44399999999996</v>
      </c>
      <c r="AB19" s="36">
        <v>768.06</v>
      </c>
      <c r="AC19" s="36">
        <v>772.59799999999996</v>
      </c>
      <c r="AD19" s="36">
        <v>777.053</v>
      </c>
      <c r="AE19" s="36">
        <v>781.43299999999999</v>
      </c>
      <c r="AF19" s="36">
        <v>785.73199999999997</v>
      </c>
      <c r="AG19" s="36">
        <v>789.94299999999998</v>
      </c>
      <c r="AH19" s="36">
        <v>794.07899999999995</v>
      </c>
      <c r="AI19" s="36">
        <v>798.13900000000001</v>
      </c>
      <c r="AJ19" s="36">
        <v>802.11699999999996</v>
      </c>
      <c r="AK19" s="36">
        <v>806.02599999999995</v>
      </c>
      <c r="AL19" s="36">
        <v>809.86599999999999</v>
      </c>
      <c r="AM19" s="36">
        <v>813.63599999999997</v>
      </c>
      <c r="AN19" s="36">
        <v>817.35699999999997</v>
      </c>
      <c r="AO19" s="36">
        <v>821.01800000000003</v>
      </c>
      <c r="AP19" s="36">
        <v>824.64700000000005</v>
      </c>
      <c r="AQ19" s="36">
        <v>828.25300000000004</v>
      </c>
      <c r="AR19" s="36">
        <v>831.82299999999998</v>
      </c>
      <c r="AS19" s="36">
        <v>835.39</v>
      </c>
      <c r="AT19" s="36">
        <v>838.96</v>
      </c>
      <c r="AU19" s="36">
        <v>842.52200000000005</v>
      </c>
      <c r="AV19" s="36">
        <v>846.101</v>
      </c>
      <c r="AW19" s="36">
        <v>849.68399999999997</v>
      </c>
      <c r="AX19" s="36">
        <v>853.30200000000002</v>
      </c>
      <c r="AY19" s="36">
        <v>856.92399999999998</v>
      </c>
      <c r="AZ19" s="36">
        <v>860.57100000000003</v>
      </c>
      <c r="BA19" s="36">
        <v>864.23</v>
      </c>
      <c r="BB19" s="36">
        <v>867.89499999999998</v>
      </c>
      <c r="BC19" s="36">
        <v>871.58299999999997</v>
      </c>
      <c r="BD19" s="36">
        <v>875.27099999999996</v>
      </c>
      <c r="BE19" s="36">
        <v>878.97299999999996</v>
      </c>
      <c r="BF19" s="36">
        <v>882.66399999999999</v>
      </c>
      <c r="BG19" s="36">
        <v>886.34699999999998</v>
      </c>
      <c r="BH19" s="36">
        <v>890.04499999999996</v>
      </c>
      <c r="BI19" s="36">
        <v>893.75900000000001</v>
      </c>
      <c r="BJ19" s="36">
        <v>897.46400000000006</v>
      </c>
      <c r="BK19" s="36">
        <v>901.18499999999995</v>
      </c>
      <c r="BL19" s="36">
        <v>904.90700000000004</v>
      </c>
      <c r="BM19" s="36">
        <v>908.65599999999995</v>
      </c>
      <c r="BN19" s="36">
        <v>912.42499999999995</v>
      </c>
      <c r="BO19" s="36">
        <v>916.24800000000005</v>
      </c>
      <c r="BP19" s="36">
        <v>920.11300000000006</v>
      </c>
      <c r="BQ19" s="36">
        <v>924.029</v>
      </c>
      <c r="BR19" s="36">
        <v>928.02800000000002</v>
      </c>
      <c r="BS19" s="36">
        <v>932.07</v>
      </c>
      <c r="BT19" s="36">
        <v>936.16600000000005</v>
      </c>
      <c r="BU19" s="36">
        <v>940.33799999999997</v>
      </c>
      <c r="BV19" s="36">
        <v>944.55700000000002</v>
      </c>
      <c r="BW19" s="36">
        <v>948.83900000000006</v>
      </c>
      <c r="BX19" s="36">
        <v>953.19100000000003</v>
      </c>
      <c r="BY19" s="36">
        <v>957.59100000000001</v>
      </c>
      <c r="BZ19" s="36">
        <v>962.05899999999997</v>
      </c>
      <c r="CA19" s="36">
        <v>966.58299999999997</v>
      </c>
      <c r="CB19" s="36">
        <v>971.16099999999994</v>
      </c>
      <c r="CC19" s="36">
        <v>975.78800000000001</v>
      </c>
      <c r="CD19" s="36">
        <v>980.46400000000006</v>
      </c>
      <c r="CE19" s="36">
        <v>985.16800000000001</v>
      </c>
    </row>
    <row r="20" spans="1:83" x14ac:dyDescent="0.2">
      <c r="A20" s="35">
        <v>19</v>
      </c>
      <c r="B20" s="37" t="s">
        <v>17</v>
      </c>
      <c r="C20" s="36">
        <v>441.53899999999999</v>
      </c>
      <c r="D20" s="36">
        <v>442.79</v>
      </c>
      <c r="E20" s="36">
        <v>444.03</v>
      </c>
      <c r="F20" s="36">
        <v>445.22800000000001</v>
      </c>
      <c r="G20" s="36">
        <v>446.303</v>
      </c>
      <c r="H20" s="36">
        <v>447.18599999999998</v>
      </c>
      <c r="I20" s="36">
        <v>447.88499999999999</v>
      </c>
      <c r="J20" s="36">
        <v>448.41300000000001</v>
      </c>
      <c r="K20" s="36">
        <v>448.76299999999998</v>
      </c>
      <c r="L20" s="36">
        <v>448.93299999999999</v>
      </c>
      <c r="M20" s="36">
        <v>448.89400000000001</v>
      </c>
      <c r="N20" s="36">
        <v>448.65100000000001</v>
      </c>
      <c r="O20" s="36">
        <v>448.22300000000001</v>
      </c>
      <c r="P20" s="36">
        <v>447.62400000000002</v>
      </c>
      <c r="Q20" s="36">
        <v>446.88600000000002</v>
      </c>
      <c r="R20" s="36">
        <v>446.02</v>
      </c>
      <c r="S20" s="36">
        <v>445.04899999999998</v>
      </c>
      <c r="T20" s="36">
        <v>443.97399999999999</v>
      </c>
      <c r="U20" s="36">
        <v>442.82600000000002</v>
      </c>
      <c r="V20" s="36">
        <v>441.59500000000003</v>
      </c>
      <c r="W20" s="36">
        <v>440.31400000000002</v>
      </c>
      <c r="X20" s="36">
        <v>438.98200000000003</v>
      </c>
      <c r="Y20" s="36">
        <v>437.61900000000003</v>
      </c>
      <c r="Z20" s="36">
        <v>436.23</v>
      </c>
      <c r="AA20" s="36">
        <v>434.84100000000001</v>
      </c>
      <c r="AB20" s="36">
        <v>433.45699999999999</v>
      </c>
      <c r="AC20" s="36">
        <v>432.07499999999999</v>
      </c>
      <c r="AD20" s="36">
        <v>430.714</v>
      </c>
      <c r="AE20" s="36">
        <v>429.38</v>
      </c>
      <c r="AF20" s="36">
        <v>428.06400000000002</v>
      </c>
      <c r="AG20" s="36">
        <v>426.79300000000001</v>
      </c>
      <c r="AH20" s="36">
        <v>425.541</v>
      </c>
      <c r="AI20" s="36">
        <v>424.32299999999998</v>
      </c>
      <c r="AJ20" s="36">
        <v>423.13200000000001</v>
      </c>
      <c r="AK20" s="36">
        <v>421.95600000000002</v>
      </c>
      <c r="AL20" s="36">
        <v>420.77199999999999</v>
      </c>
      <c r="AM20" s="36">
        <v>419.61200000000002</v>
      </c>
      <c r="AN20" s="36">
        <v>418.43700000000001</v>
      </c>
      <c r="AO20" s="36">
        <v>417.25299999999999</v>
      </c>
      <c r="AP20" s="36">
        <v>416.05399999999997</v>
      </c>
      <c r="AQ20" s="36">
        <v>414.83</v>
      </c>
      <c r="AR20" s="36">
        <v>413.57</v>
      </c>
      <c r="AS20" s="36">
        <v>412.26499999999999</v>
      </c>
      <c r="AT20" s="36">
        <v>410.93</v>
      </c>
      <c r="AU20" s="36">
        <v>409.54199999999997</v>
      </c>
      <c r="AV20" s="36">
        <v>408.09500000000003</v>
      </c>
      <c r="AW20" s="36">
        <v>406.59899999999999</v>
      </c>
      <c r="AX20" s="36">
        <v>405.03399999999999</v>
      </c>
      <c r="AY20" s="36">
        <v>403.42899999999997</v>
      </c>
      <c r="AZ20" s="36">
        <v>401.75700000000001</v>
      </c>
      <c r="BA20" s="36">
        <v>400.048</v>
      </c>
      <c r="BB20" s="36">
        <v>398.28300000000002</v>
      </c>
      <c r="BC20" s="36">
        <v>396.476</v>
      </c>
      <c r="BD20" s="36">
        <v>394.64</v>
      </c>
      <c r="BE20" s="36">
        <v>392.80200000000002</v>
      </c>
      <c r="BF20" s="36">
        <v>390.93400000000003</v>
      </c>
      <c r="BG20" s="36">
        <v>389.06700000000001</v>
      </c>
      <c r="BH20" s="36">
        <v>387.21199999999999</v>
      </c>
      <c r="BI20" s="36">
        <v>385.36700000000002</v>
      </c>
      <c r="BJ20" s="36">
        <v>383.54599999999999</v>
      </c>
      <c r="BK20" s="36">
        <v>381.76</v>
      </c>
      <c r="BL20" s="36">
        <v>380.01299999999998</v>
      </c>
      <c r="BM20" s="36">
        <v>378.30900000000003</v>
      </c>
      <c r="BN20" s="36">
        <v>376.65300000000002</v>
      </c>
      <c r="BO20" s="36">
        <v>375.06200000000001</v>
      </c>
      <c r="BP20" s="36">
        <v>373.51499999999999</v>
      </c>
      <c r="BQ20" s="36">
        <v>372.041</v>
      </c>
      <c r="BR20" s="36">
        <v>370.61500000000001</v>
      </c>
      <c r="BS20" s="36">
        <v>369.26600000000002</v>
      </c>
      <c r="BT20" s="36">
        <v>367.988</v>
      </c>
      <c r="BU20" s="36">
        <v>366.76499999999999</v>
      </c>
      <c r="BV20" s="36">
        <v>365.625</v>
      </c>
      <c r="BW20" s="36">
        <v>364.54399999999998</v>
      </c>
      <c r="BX20" s="36">
        <v>363.52600000000001</v>
      </c>
      <c r="BY20" s="36">
        <v>362.57499999999999</v>
      </c>
      <c r="BZ20" s="36">
        <v>361.66699999999997</v>
      </c>
      <c r="CA20" s="36">
        <v>360.81200000000001</v>
      </c>
      <c r="CB20" s="36">
        <v>359.98700000000002</v>
      </c>
      <c r="CC20" s="36">
        <v>359.21600000000001</v>
      </c>
      <c r="CD20" s="36">
        <v>358.459</v>
      </c>
      <c r="CE20" s="36">
        <v>357.73200000000003</v>
      </c>
    </row>
    <row r="21" spans="1:83" ht="12" customHeight="1" x14ac:dyDescent="0.2">
      <c r="A21" s="35">
        <v>20</v>
      </c>
      <c r="B21" s="37" t="s">
        <v>18</v>
      </c>
      <c r="C21" s="36">
        <v>17134.873</v>
      </c>
      <c r="D21" s="36">
        <v>17173.094000000001</v>
      </c>
      <c r="E21" s="36">
        <v>17211.449000000001</v>
      </c>
      <c r="F21" s="36">
        <v>17249.269</v>
      </c>
      <c r="G21" s="36">
        <v>17285.563999999998</v>
      </c>
      <c r="H21" s="36">
        <v>17319.572</v>
      </c>
      <c r="I21" s="36">
        <v>17351.064999999999</v>
      </c>
      <c r="J21" s="36">
        <v>17380.060000000001</v>
      </c>
      <c r="K21" s="36">
        <v>17406.365000000002</v>
      </c>
      <c r="L21" s="36">
        <v>17429.837</v>
      </c>
      <c r="M21" s="36">
        <v>17450.316999999999</v>
      </c>
      <c r="N21" s="36">
        <v>17467.692999999999</v>
      </c>
      <c r="O21" s="36">
        <v>17481.787</v>
      </c>
      <c r="P21" s="36">
        <v>17492.404999999999</v>
      </c>
      <c r="Q21" s="36">
        <v>17499.316999999999</v>
      </c>
      <c r="R21" s="36">
        <v>17502.356</v>
      </c>
      <c r="S21" s="36">
        <v>17501.491000000002</v>
      </c>
      <c r="T21" s="36">
        <v>17496.759999999998</v>
      </c>
      <c r="U21" s="36">
        <v>17488.287</v>
      </c>
      <c r="V21" s="36">
        <v>17476.232</v>
      </c>
      <c r="W21" s="36">
        <v>17460.760999999999</v>
      </c>
      <c r="X21" s="36">
        <v>17441.987000000001</v>
      </c>
      <c r="Y21" s="36">
        <v>17420.067999999999</v>
      </c>
      <c r="Z21" s="36">
        <v>17395.276999999998</v>
      </c>
      <c r="AA21" s="36">
        <v>17367.955999999998</v>
      </c>
      <c r="AB21" s="36">
        <v>17338.421999999999</v>
      </c>
      <c r="AC21" s="36">
        <v>17306.920999999998</v>
      </c>
      <c r="AD21" s="36">
        <v>17273.648000000001</v>
      </c>
      <c r="AE21" s="36">
        <v>17238.808000000001</v>
      </c>
      <c r="AF21" s="36">
        <v>17202.644</v>
      </c>
      <c r="AG21" s="36">
        <v>17165.37</v>
      </c>
      <c r="AH21" s="36">
        <v>17127.205000000002</v>
      </c>
      <c r="AI21" s="36">
        <v>17088.388999999999</v>
      </c>
      <c r="AJ21" s="36">
        <v>17049.225999999999</v>
      </c>
      <c r="AK21" s="36">
        <v>17010.048999999999</v>
      </c>
      <c r="AL21" s="36">
        <v>16971.149000000001</v>
      </c>
      <c r="AM21" s="36">
        <v>16932.719000000001</v>
      </c>
      <c r="AN21" s="36">
        <v>16894.923999999999</v>
      </c>
      <c r="AO21" s="36">
        <v>16857.920999999998</v>
      </c>
      <c r="AP21" s="36">
        <v>16821.904999999999</v>
      </c>
      <c r="AQ21" s="36">
        <v>16787.006000000001</v>
      </c>
      <c r="AR21" s="36">
        <v>16753.304</v>
      </c>
      <c r="AS21" s="36">
        <v>16720.863000000001</v>
      </c>
      <c r="AT21" s="36">
        <v>16689.788</v>
      </c>
      <c r="AU21" s="36">
        <v>16660.133999999998</v>
      </c>
      <c r="AV21" s="36">
        <v>16631.95</v>
      </c>
      <c r="AW21" s="36">
        <v>16605.223000000002</v>
      </c>
      <c r="AX21" s="36">
        <v>16579.878000000001</v>
      </c>
      <c r="AY21" s="36">
        <v>16555.7</v>
      </c>
      <c r="AZ21" s="36">
        <v>16532.398000000001</v>
      </c>
      <c r="BA21" s="36">
        <v>16509.724999999999</v>
      </c>
      <c r="BB21" s="36">
        <v>16487.602999999999</v>
      </c>
      <c r="BC21" s="36">
        <v>16465.884999999998</v>
      </c>
      <c r="BD21" s="36">
        <v>16444.291000000001</v>
      </c>
      <c r="BE21" s="36">
        <v>16422.498</v>
      </c>
      <c r="BF21" s="36">
        <v>16400.215</v>
      </c>
      <c r="BG21" s="36">
        <v>16377.335999999999</v>
      </c>
      <c r="BH21" s="36">
        <v>16353.829</v>
      </c>
      <c r="BI21" s="36">
        <v>16329.61</v>
      </c>
      <c r="BJ21" s="36">
        <v>16304.617</v>
      </c>
      <c r="BK21" s="36">
        <v>16278.811</v>
      </c>
      <c r="BL21" s="36">
        <v>16252.18</v>
      </c>
      <c r="BM21" s="36">
        <v>16224.753000000001</v>
      </c>
      <c r="BN21" s="36">
        <v>16196.76</v>
      </c>
      <c r="BO21" s="36">
        <v>16168.53</v>
      </c>
      <c r="BP21" s="36">
        <v>16140.322</v>
      </c>
      <c r="BQ21" s="36">
        <v>16112.21</v>
      </c>
      <c r="BR21" s="36">
        <v>16084.245999999999</v>
      </c>
      <c r="BS21" s="36">
        <v>16056.492</v>
      </c>
      <c r="BT21" s="36">
        <v>16029.05</v>
      </c>
      <c r="BU21" s="36">
        <v>16001.97</v>
      </c>
      <c r="BV21" s="36">
        <v>15975.313</v>
      </c>
      <c r="BW21" s="36">
        <v>15949.14</v>
      </c>
      <c r="BX21" s="36">
        <v>15923.48</v>
      </c>
      <c r="BY21" s="36">
        <v>15898.359</v>
      </c>
      <c r="BZ21" s="36">
        <v>15873.838</v>
      </c>
      <c r="CA21" s="36">
        <v>15849.869000000001</v>
      </c>
      <c r="CB21" s="36">
        <v>15826.504999999999</v>
      </c>
      <c r="CC21" s="36">
        <v>15803.683000000001</v>
      </c>
      <c r="CD21" s="36">
        <v>15781.405000000001</v>
      </c>
      <c r="CE21" s="36">
        <v>15759.617</v>
      </c>
    </row>
    <row r="22" spans="1:83" x14ac:dyDescent="0.2">
      <c r="A22" s="35">
        <v>21</v>
      </c>
      <c r="B22" s="37" t="s">
        <v>19</v>
      </c>
      <c r="C22" s="36">
        <v>37846.605000000003</v>
      </c>
      <c r="D22" s="36">
        <v>37797</v>
      </c>
      <c r="E22" s="36">
        <v>37739.779000000002</v>
      </c>
      <c r="F22" s="36">
        <v>37674.031000000003</v>
      </c>
      <c r="G22" s="36">
        <v>37599.148000000001</v>
      </c>
      <c r="H22" s="36">
        <v>37514.695</v>
      </c>
      <c r="I22" s="36">
        <v>37420.052000000003</v>
      </c>
      <c r="J22" s="36">
        <v>37314.983</v>
      </c>
      <c r="K22" s="36">
        <v>37200.093999999997</v>
      </c>
      <c r="L22" s="36">
        <v>37076.339999999997</v>
      </c>
      <c r="M22" s="36">
        <v>36944.572</v>
      </c>
      <c r="N22" s="36">
        <v>36805.014999999999</v>
      </c>
      <c r="O22" s="36">
        <v>36657.824999999997</v>
      </c>
      <c r="P22" s="36">
        <v>36503.69</v>
      </c>
      <c r="Q22" s="36">
        <v>36343.417999999998</v>
      </c>
      <c r="R22" s="36">
        <v>36177.726000000002</v>
      </c>
      <c r="S22" s="36">
        <v>36007.078999999998</v>
      </c>
      <c r="T22" s="36">
        <v>35831.81</v>
      </c>
      <c r="U22" s="36">
        <v>35652.373</v>
      </c>
      <c r="V22" s="36">
        <v>35469.159</v>
      </c>
      <c r="W22" s="36">
        <v>35282.531999999999</v>
      </c>
      <c r="X22" s="36">
        <v>35092.870999999999</v>
      </c>
      <c r="Y22" s="36">
        <v>34900.483</v>
      </c>
      <c r="Z22" s="36">
        <v>34705.692000000003</v>
      </c>
      <c r="AA22" s="36">
        <v>34508.775000000001</v>
      </c>
      <c r="AB22" s="36">
        <v>34309.978999999999</v>
      </c>
      <c r="AC22" s="36">
        <v>34109.468000000001</v>
      </c>
      <c r="AD22" s="36">
        <v>33907.42</v>
      </c>
      <c r="AE22" s="36">
        <v>33704.091</v>
      </c>
      <c r="AF22" s="36">
        <v>33499.756999999998</v>
      </c>
      <c r="AG22" s="36">
        <v>33294.572999999997</v>
      </c>
      <c r="AH22" s="36">
        <v>33088.637000000002</v>
      </c>
      <c r="AI22" s="36">
        <v>32881.896000000001</v>
      </c>
      <c r="AJ22" s="36">
        <v>32674.067999999999</v>
      </c>
      <c r="AK22" s="36">
        <v>32464.809000000001</v>
      </c>
      <c r="AL22" s="36">
        <v>32253.789000000001</v>
      </c>
      <c r="AM22" s="36">
        <v>32040.915000000001</v>
      </c>
      <c r="AN22" s="36">
        <v>31826.161</v>
      </c>
      <c r="AO22" s="36">
        <v>31609.266</v>
      </c>
      <c r="AP22" s="36">
        <v>31389.94</v>
      </c>
      <c r="AQ22" s="36">
        <v>31167.966</v>
      </c>
      <c r="AR22" s="36">
        <v>30943.375</v>
      </c>
      <c r="AS22" s="36">
        <v>30716.153999999999</v>
      </c>
      <c r="AT22" s="36">
        <v>30486.1</v>
      </c>
      <c r="AU22" s="36">
        <v>30252.964</v>
      </c>
      <c r="AV22" s="36">
        <v>30016.635999999999</v>
      </c>
      <c r="AW22" s="36">
        <v>29777.25</v>
      </c>
      <c r="AX22" s="36">
        <v>29535.145</v>
      </c>
      <c r="AY22" s="36">
        <v>29290.865000000002</v>
      </c>
      <c r="AZ22" s="36">
        <v>29045.081999999999</v>
      </c>
      <c r="BA22" s="36">
        <v>28798.468000000001</v>
      </c>
      <c r="BB22" s="36">
        <v>28551.404999999999</v>
      </c>
      <c r="BC22" s="36">
        <v>28304.34</v>
      </c>
      <c r="BD22" s="36">
        <v>28058.096000000001</v>
      </c>
      <c r="BE22" s="36">
        <v>27813.579000000002</v>
      </c>
      <c r="BF22" s="36">
        <v>27571.594000000001</v>
      </c>
      <c r="BG22" s="36">
        <v>27332.66</v>
      </c>
      <c r="BH22" s="36">
        <v>27097.127</v>
      </c>
      <c r="BI22" s="36">
        <v>26865.633000000002</v>
      </c>
      <c r="BJ22" s="36">
        <v>26638.714</v>
      </c>
      <c r="BK22" s="36">
        <v>26416.855</v>
      </c>
      <c r="BL22" s="36">
        <v>26200.356</v>
      </c>
      <c r="BM22" s="36">
        <v>25989.418000000001</v>
      </c>
      <c r="BN22" s="36">
        <v>25784.215</v>
      </c>
      <c r="BO22" s="36">
        <v>25584.928</v>
      </c>
      <c r="BP22" s="36">
        <v>25391.589</v>
      </c>
      <c r="BQ22" s="36">
        <v>25204.276000000002</v>
      </c>
      <c r="BR22" s="36">
        <v>25022.883000000002</v>
      </c>
      <c r="BS22" s="36">
        <v>24847.013999999999</v>
      </c>
      <c r="BT22" s="36">
        <v>24676.127</v>
      </c>
      <c r="BU22" s="36">
        <v>24509.764999999999</v>
      </c>
      <c r="BV22" s="36">
        <v>24347.555</v>
      </c>
      <c r="BW22" s="36">
        <v>24189.326000000001</v>
      </c>
      <c r="BX22" s="36">
        <v>24034.871999999999</v>
      </c>
      <c r="BY22" s="36">
        <v>23884.050999999999</v>
      </c>
      <c r="BZ22" s="36">
        <v>23736.569</v>
      </c>
      <c r="CA22" s="36">
        <v>23592.093000000001</v>
      </c>
      <c r="CB22" s="36">
        <v>23450.106</v>
      </c>
      <c r="CC22" s="36">
        <v>23310.030999999999</v>
      </c>
      <c r="CD22" s="36">
        <v>23171.131000000001</v>
      </c>
      <c r="CE22" s="36">
        <v>23032.569</v>
      </c>
    </row>
    <row r="23" spans="1:83" x14ac:dyDescent="0.2">
      <c r="A23" s="35">
        <v>22</v>
      </c>
      <c r="B23" s="37" t="s">
        <v>20</v>
      </c>
      <c r="C23" s="36">
        <v>10196.707</v>
      </c>
      <c r="D23" s="36">
        <v>10167.923000000001</v>
      </c>
      <c r="E23" s="36">
        <v>10140.567999999999</v>
      </c>
      <c r="F23" s="36">
        <v>10114.017</v>
      </c>
      <c r="G23" s="36">
        <v>10087.499</v>
      </c>
      <c r="H23" s="36">
        <v>10060.415999999999</v>
      </c>
      <c r="I23" s="36">
        <v>10032.459999999999</v>
      </c>
      <c r="J23" s="36">
        <v>10003.591</v>
      </c>
      <c r="K23" s="36">
        <v>9973.8790000000008</v>
      </c>
      <c r="L23" s="36">
        <v>9943.5390000000007</v>
      </c>
      <c r="M23" s="36">
        <v>9912.6830000000009</v>
      </c>
      <c r="N23" s="36">
        <v>9881.2520000000004</v>
      </c>
      <c r="O23" s="36">
        <v>9849.0650000000005</v>
      </c>
      <c r="P23" s="36">
        <v>9816.0930000000008</v>
      </c>
      <c r="Q23" s="36">
        <v>9782.2579999999998</v>
      </c>
      <c r="R23" s="36">
        <v>9747.5069999999996</v>
      </c>
      <c r="S23" s="36">
        <v>9711.8160000000007</v>
      </c>
      <c r="T23" s="36">
        <v>9675.1090000000004</v>
      </c>
      <c r="U23" s="36">
        <v>9637.3459999999995</v>
      </c>
      <c r="V23" s="36">
        <v>9598.4220000000005</v>
      </c>
      <c r="W23" s="36">
        <v>9558.2759999999998</v>
      </c>
      <c r="X23" s="36">
        <v>9516.8719999999994</v>
      </c>
      <c r="Y23" s="36">
        <v>9474.2099999999991</v>
      </c>
      <c r="Z23" s="36">
        <v>9430.2170000000006</v>
      </c>
      <c r="AA23" s="36">
        <v>9384.8729999999996</v>
      </c>
      <c r="AB23" s="36">
        <v>9338.1139999999996</v>
      </c>
      <c r="AC23" s="36">
        <v>9289.9750000000004</v>
      </c>
      <c r="AD23" s="36">
        <v>9240.4719999999998</v>
      </c>
      <c r="AE23" s="36">
        <v>9189.6759999999995</v>
      </c>
      <c r="AF23" s="36">
        <v>9137.6890000000003</v>
      </c>
      <c r="AG23" s="36">
        <v>9084.5789999999997</v>
      </c>
      <c r="AH23" s="36">
        <v>9030.4240000000009</v>
      </c>
      <c r="AI23" s="36">
        <v>8975.3050000000003</v>
      </c>
      <c r="AJ23" s="36">
        <v>8919.3330000000005</v>
      </c>
      <c r="AK23" s="36">
        <v>8862.6360000000004</v>
      </c>
      <c r="AL23" s="36">
        <v>8805.3420000000006</v>
      </c>
      <c r="AM23" s="36">
        <v>8747.5540000000001</v>
      </c>
      <c r="AN23" s="36">
        <v>8689.3950000000004</v>
      </c>
      <c r="AO23" s="36">
        <v>8631.0049999999992</v>
      </c>
      <c r="AP23" s="36">
        <v>8572.5229999999992</v>
      </c>
      <c r="AQ23" s="36">
        <v>8514.1029999999992</v>
      </c>
      <c r="AR23" s="36">
        <v>8455.8610000000008</v>
      </c>
      <c r="AS23" s="36">
        <v>8397.9429999999993</v>
      </c>
      <c r="AT23" s="36">
        <v>8340.4830000000002</v>
      </c>
      <c r="AU23" s="36">
        <v>8283.6679999999997</v>
      </c>
      <c r="AV23" s="36">
        <v>8227.6479999999992</v>
      </c>
      <c r="AW23" s="36">
        <v>8172.5190000000002</v>
      </c>
      <c r="AX23" s="36">
        <v>8118.4160000000002</v>
      </c>
      <c r="AY23" s="36">
        <v>8065.5</v>
      </c>
      <c r="AZ23" s="36">
        <v>8013.9620000000004</v>
      </c>
      <c r="BA23" s="36">
        <v>7963.951</v>
      </c>
      <c r="BB23" s="36">
        <v>7915.5290000000005</v>
      </c>
      <c r="BC23" s="36">
        <v>7868.7560000000003</v>
      </c>
      <c r="BD23" s="36">
        <v>7823.6329999999998</v>
      </c>
      <c r="BE23" s="36">
        <v>7780.1980000000003</v>
      </c>
      <c r="BF23" s="36">
        <v>7738.4340000000002</v>
      </c>
      <c r="BG23" s="36">
        <v>7698.3370000000004</v>
      </c>
      <c r="BH23" s="36">
        <v>7659.87</v>
      </c>
      <c r="BI23" s="36">
        <v>7622.8940000000002</v>
      </c>
      <c r="BJ23" s="36">
        <v>7587.268</v>
      </c>
      <c r="BK23" s="36">
        <v>7552.8320000000003</v>
      </c>
      <c r="BL23" s="36">
        <v>7519.52</v>
      </c>
      <c r="BM23" s="36">
        <v>7487.2629999999999</v>
      </c>
      <c r="BN23" s="36">
        <v>7455.8710000000001</v>
      </c>
      <c r="BO23" s="36">
        <v>7425.1610000000001</v>
      </c>
      <c r="BP23" s="36">
        <v>7394.9250000000002</v>
      </c>
      <c r="BQ23" s="36">
        <v>7365.1</v>
      </c>
      <c r="BR23" s="36">
        <v>7335.6530000000002</v>
      </c>
      <c r="BS23" s="36">
        <v>7306.5119999999997</v>
      </c>
      <c r="BT23" s="36">
        <v>7277.6719999999996</v>
      </c>
      <c r="BU23" s="36">
        <v>7249.0959999999995</v>
      </c>
      <c r="BV23" s="36">
        <v>7220.7659999999996</v>
      </c>
      <c r="BW23" s="36">
        <v>7192.7280000000001</v>
      </c>
      <c r="BX23" s="36">
        <v>7164.9880000000003</v>
      </c>
      <c r="BY23" s="36">
        <v>7137.5789999999997</v>
      </c>
      <c r="BZ23" s="36">
        <v>7110.5820000000003</v>
      </c>
      <c r="CA23" s="36">
        <v>7084.0609999999997</v>
      </c>
      <c r="CB23" s="36">
        <v>7058.1120000000001</v>
      </c>
      <c r="CC23" s="36">
        <v>7032.8549999999996</v>
      </c>
      <c r="CD23" s="36">
        <v>7008.4219999999996</v>
      </c>
      <c r="CE23" s="36">
        <v>6984.9549999999999</v>
      </c>
    </row>
    <row r="24" spans="1:83" x14ac:dyDescent="0.2">
      <c r="A24" s="35">
        <v>23</v>
      </c>
      <c r="B24" s="37" t="s">
        <v>21</v>
      </c>
      <c r="C24" s="36">
        <v>19237.682000000001</v>
      </c>
      <c r="D24" s="36">
        <v>19127.772000000001</v>
      </c>
      <c r="E24" s="36">
        <v>19031.330000000002</v>
      </c>
      <c r="F24" s="36">
        <v>18944.132000000001</v>
      </c>
      <c r="G24" s="36">
        <v>18859.614000000001</v>
      </c>
      <c r="H24" s="36">
        <v>18772.907999999999</v>
      </c>
      <c r="I24" s="36">
        <v>18682.884999999998</v>
      </c>
      <c r="J24" s="36">
        <v>18590.731</v>
      </c>
      <c r="K24" s="36">
        <v>18496.690999999999</v>
      </c>
      <c r="L24" s="36">
        <v>18401.616999999998</v>
      </c>
      <c r="M24" s="36">
        <v>18306.092000000001</v>
      </c>
      <c r="N24" s="36">
        <v>18209.876</v>
      </c>
      <c r="O24" s="36">
        <v>18112.422999999999</v>
      </c>
      <c r="P24" s="36">
        <v>18013.906999999999</v>
      </c>
      <c r="Q24" s="36">
        <v>17914.574000000001</v>
      </c>
      <c r="R24" s="36">
        <v>17814.661</v>
      </c>
      <c r="S24" s="36">
        <v>17714.194</v>
      </c>
      <c r="T24" s="36">
        <v>17613.138999999999</v>
      </c>
      <c r="U24" s="36">
        <v>17511.517</v>
      </c>
      <c r="V24" s="36">
        <v>17409.326000000001</v>
      </c>
      <c r="W24" s="36">
        <v>17306.603999999999</v>
      </c>
      <c r="X24" s="36">
        <v>17203.348000000002</v>
      </c>
      <c r="Y24" s="36">
        <v>17099.617999999999</v>
      </c>
      <c r="Z24" s="36">
        <v>16995.493999999999</v>
      </c>
      <c r="AA24" s="36">
        <v>16891.072</v>
      </c>
      <c r="AB24" s="36">
        <v>16786.457999999999</v>
      </c>
      <c r="AC24" s="36">
        <v>16681.670999999998</v>
      </c>
      <c r="AD24" s="36">
        <v>16576.690999999999</v>
      </c>
      <c r="AE24" s="36">
        <v>16471.449000000001</v>
      </c>
      <c r="AF24" s="36">
        <v>16365.835999999999</v>
      </c>
      <c r="AG24" s="36">
        <v>16259.784</v>
      </c>
      <c r="AH24" s="36">
        <v>16153.316000000001</v>
      </c>
      <c r="AI24" s="36">
        <v>16046.465</v>
      </c>
      <c r="AJ24" s="36">
        <v>15939.125</v>
      </c>
      <c r="AK24" s="36">
        <v>15831.249</v>
      </c>
      <c r="AL24" s="36">
        <v>15722.751</v>
      </c>
      <c r="AM24" s="36">
        <v>15613.688</v>
      </c>
      <c r="AN24" s="36">
        <v>15504.166999999999</v>
      </c>
      <c r="AO24" s="36">
        <v>15394.37</v>
      </c>
      <c r="AP24" s="36">
        <v>15284.496999999999</v>
      </c>
      <c r="AQ24" s="36">
        <v>15174.77</v>
      </c>
      <c r="AR24" s="36">
        <v>15065.296</v>
      </c>
      <c r="AS24" s="36">
        <v>14956.237999999999</v>
      </c>
      <c r="AT24" s="36">
        <v>14847.822</v>
      </c>
      <c r="AU24" s="36">
        <v>14740.36</v>
      </c>
      <c r="AV24" s="36">
        <v>14634.09</v>
      </c>
      <c r="AW24" s="36">
        <v>14529.159</v>
      </c>
      <c r="AX24" s="36">
        <v>14425.674999999999</v>
      </c>
      <c r="AY24" s="36">
        <v>14323.853999999999</v>
      </c>
      <c r="AZ24" s="36">
        <v>14223.923000000001</v>
      </c>
      <c r="BA24" s="36">
        <v>14126.067999999999</v>
      </c>
      <c r="BB24" s="36">
        <v>14030.395</v>
      </c>
      <c r="BC24" s="36">
        <v>13936.903</v>
      </c>
      <c r="BD24" s="36">
        <v>13845.522999999999</v>
      </c>
      <c r="BE24" s="36">
        <v>13756.062</v>
      </c>
      <c r="BF24" s="36">
        <v>13668.419</v>
      </c>
      <c r="BG24" s="36">
        <v>13582.554</v>
      </c>
      <c r="BH24" s="36">
        <v>13498.445</v>
      </c>
      <c r="BI24" s="36">
        <v>13416.08</v>
      </c>
      <c r="BJ24" s="36">
        <v>13335.384</v>
      </c>
      <c r="BK24" s="36">
        <v>13256.308000000001</v>
      </c>
      <c r="BL24" s="36">
        <v>13178.795</v>
      </c>
      <c r="BM24" s="36">
        <v>13102.761</v>
      </c>
      <c r="BN24" s="36">
        <v>13028.099</v>
      </c>
      <c r="BO24" s="36">
        <v>12954.666999999999</v>
      </c>
      <c r="BP24" s="36">
        <v>12882.338</v>
      </c>
      <c r="BQ24" s="36">
        <v>12811.014999999999</v>
      </c>
      <c r="BR24" s="36">
        <v>12740.628000000001</v>
      </c>
      <c r="BS24" s="36">
        <v>12671.154</v>
      </c>
      <c r="BT24" s="36">
        <v>12602.558000000001</v>
      </c>
      <c r="BU24" s="36">
        <v>12534.806</v>
      </c>
      <c r="BV24" s="36">
        <v>12467.825000000001</v>
      </c>
      <c r="BW24" s="36">
        <v>12401.486000000001</v>
      </c>
      <c r="BX24" s="36">
        <v>12335.673000000001</v>
      </c>
      <c r="BY24" s="36">
        <v>12270.208000000001</v>
      </c>
      <c r="BZ24" s="36">
        <v>12204.976000000001</v>
      </c>
      <c r="CA24" s="36">
        <v>12139.823</v>
      </c>
      <c r="CB24" s="36">
        <v>12074.652</v>
      </c>
      <c r="CC24" s="36">
        <v>12009.34</v>
      </c>
      <c r="CD24" s="36">
        <v>11943.804</v>
      </c>
      <c r="CE24" s="36">
        <v>11877.960999999999</v>
      </c>
    </row>
    <row r="25" spans="1:83" x14ac:dyDescent="0.2">
      <c r="A25" s="35">
        <v>24</v>
      </c>
      <c r="B25" s="37" t="s">
        <v>22</v>
      </c>
      <c r="C25" s="36">
        <v>5459.643</v>
      </c>
      <c r="D25" s="36">
        <v>5460.7259999999997</v>
      </c>
      <c r="E25" s="36">
        <v>5460.1930000000002</v>
      </c>
      <c r="F25" s="36">
        <v>5458.0990000000002</v>
      </c>
      <c r="G25" s="36">
        <v>5454.5360000000001</v>
      </c>
      <c r="H25" s="36">
        <v>5449.6049999999996</v>
      </c>
      <c r="I25" s="36">
        <v>5443.2920000000004</v>
      </c>
      <c r="J25" s="36">
        <v>5435.5389999999998</v>
      </c>
      <c r="K25" s="36">
        <v>5426.33</v>
      </c>
      <c r="L25" s="36">
        <v>5415.6149999999998</v>
      </c>
      <c r="M25" s="36">
        <v>5403.4059999999999</v>
      </c>
      <c r="N25" s="36">
        <v>5389.7030000000004</v>
      </c>
      <c r="O25" s="36">
        <v>5374.5969999999998</v>
      </c>
      <c r="P25" s="36">
        <v>5358.183</v>
      </c>
      <c r="Q25" s="36">
        <v>5340.6210000000001</v>
      </c>
      <c r="R25" s="36">
        <v>5322.0010000000002</v>
      </c>
      <c r="S25" s="36">
        <v>5302.4279999999999</v>
      </c>
      <c r="T25" s="36">
        <v>5281.9610000000002</v>
      </c>
      <c r="U25" s="36">
        <v>5260.7610000000004</v>
      </c>
      <c r="V25" s="36">
        <v>5238.9759999999997</v>
      </c>
      <c r="W25" s="36">
        <v>5216.7380000000003</v>
      </c>
      <c r="X25" s="36">
        <v>5194.1379999999999</v>
      </c>
      <c r="Y25" s="36">
        <v>5171.2280000000001</v>
      </c>
      <c r="Z25" s="36">
        <v>5148.0929999999998</v>
      </c>
      <c r="AA25" s="36">
        <v>5124.8029999999999</v>
      </c>
      <c r="AB25" s="36">
        <v>5101.3900000000003</v>
      </c>
      <c r="AC25" s="36">
        <v>5077.9290000000001</v>
      </c>
      <c r="AD25" s="36">
        <v>5054.4120000000003</v>
      </c>
      <c r="AE25" s="36">
        <v>5030.857</v>
      </c>
      <c r="AF25" s="36">
        <v>5007.2759999999998</v>
      </c>
      <c r="AG25" s="36">
        <v>4983.6469999999999</v>
      </c>
      <c r="AH25" s="36">
        <v>4959.9560000000001</v>
      </c>
      <c r="AI25" s="36">
        <v>4936.2070000000003</v>
      </c>
      <c r="AJ25" s="36">
        <v>4912.3130000000001</v>
      </c>
      <c r="AK25" s="36">
        <v>4888.17</v>
      </c>
      <c r="AL25" s="36">
        <v>4863.7330000000002</v>
      </c>
      <c r="AM25" s="36">
        <v>4838.9459999999999</v>
      </c>
      <c r="AN25" s="36">
        <v>4813.8010000000004</v>
      </c>
      <c r="AO25" s="36">
        <v>4788.2179999999998</v>
      </c>
      <c r="AP25" s="36">
        <v>4762.116</v>
      </c>
      <c r="AQ25" s="36">
        <v>4735.4449999999997</v>
      </c>
      <c r="AR25" s="36">
        <v>4708.174</v>
      </c>
      <c r="AS25" s="36">
        <v>4680.357</v>
      </c>
      <c r="AT25" s="36">
        <v>4651.99</v>
      </c>
      <c r="AU25" s="36">
        <v>4623.1149999999998</v>
      </c>
      <c r="AV25" s="36">
        <v>4593.7910000000002</v>
      </c>
      <c r="AW25" s="36">
        <v>4564.0370000000003</v>
      </c>
      <c r="AX25" s="36">
        <v>4533.9359999999997</v>
      </c>
      <c r="AY25" s="36">
        <v>4503.6239999999998</v>
      </c>
      <c r="AZ25" s="36">
        <v>4473.2839999999997</v>
      </c>
      <c r="BA25" s="36">
        <v>4443.0559999999996</v>
      </c>
      <c r="BB25" s="36">
        <v>4413.0339999999997</v>
      </c>
      <c r="BC25" s="36">
        <v>4383.2889999999998</v>
      </c>
      <c r="BD25" s="36">
        <v>4353.9380000000001</v>
      </c>
      <c r="BE25" s="36">
        <v>4325.1109999999999</v>
      </c>
      <c r="BF25" s="36">
        <v>4296.9189999999999</v>
      </c>
      <c r="BG25" s="36">
        <v>4269.4170000000004</v>
      </c>
      <c r="BH25" s="36">
        <v>4242.6729999999998</v>
      </c>
      <c r="BI25" s="36">
        <v>4216.7529999999997</v>
      </c>
      <c r="BJ25" s="36">
        <v>4191.692</v>
      </c>
      <c r="BK25" s="36">
        <v>4167.5479999999998</v>
      </c>
      <c r="BL25" s="36">
        <v>4144.357</v>
      </c>
      <c r="BM25" s="36">
        <v>4122.116</v>
      </c>
      <c r="BN25" s="36">
        <v>4100.7849999999999</v>
      </c>
      <c r="BO25" s="36">
        <v>4080.3339999999998</v>
      </c>
      <c r="BP25" s="36">
        <v>4060.7429999999999</v>
      </c>
      <c r="BQ25" s="36">
        <v>4041.9810000000002</v>
      </c>
      <c r="BR25" s="36">
        <v>4023.9839999999999</v>
      </c>
      <c r="BS25" s="36">
        <v>4006.7240000000002</v>
      </c>
      <c r="BT25" s="36">
        <v>3990.087</v>
      </c>
      <c r="BU25" s="36">
        <v>3974</v>
      </c>
      <c r="BV25" s="36">
        <v>3958.4050000000002</v>
      </c>
      <c r="BW25" s="36">
        <v>3943.2220000000002</v>
      </c>
      <c r="BX25" s="36">
        <v>3928.4279999999999</v>
      </c>
      <c r="BY25" s="36">
        <v>3913.944</v>
      </c>
      <c r="BZ25" s="36">
        <v>3899.7089999999998</v>
      </c>
      <c r="CA25" s="36">
        <v>3885.6489999999999</v>
      </c>
      <c r="CB25" s="36">
        <v>3871.6680000000001</v>
      </c>
      <c r="CC25" s="36">
        <v>3857.6860000000001</v>
      </c>
      <c r="CD25" s="36">
        <v>3843.576</v>
      </c>
      <c r="CE25" s="36">
        <v>3829.2109999999998</v>
      </c>
    </row>
    <row r="26" spans="1:83" x14ac:dyDescent="0.2">
      <c r="A26" s="35">
        <v>25</v>
      </c>
      <c r="B26" s="37" t="s">
        <v>23</v>
      </c>
      <c r="C26" s="36">
        <v>2078.9319999999998</v>
      </c>
      <c r="D26" s="36">
        <v>2078.723</v>
      </c>
      <c r="E26" s="36">
        <v>2078.0309999999999</v>
      </c>
      <c r="F26" s="36">
        <v>2076.8679999999999</v>
      </c>
      <c r="G26" s="36">
        <v>2075.2159999999999</v>
      </c>
      <c r="H26" s="36">
        <v>2073.067</v>
      </c>
      <c r="I26" s="36">
        <v>2070.4409999999998</v>
      </c>
      <c r="J26" s="36">
        <v>2067.4009999999998</v>
      </c>
      <c r="K26" s="36">
        <v>2063.9699999999998</v>
      </c>
      <c r="L26" s="36">
        <v>2060.2199999999998</v>
      </c>
      <c r="M26" s="36">
        <v>2056.201</v>
      </c>
      <c r="N26" s="36">
        <v>2051.9140000000002</v>
      </c>
      <c r="O26" s="36">
        <v>2047.3979999999999</v>
      </c>
      <c r="P26" s="36">
        <v>2042.6790000000001</v>
      </c>
      <c r="Q26" s="36">
        <v>2037.7909999999999</v>
      </c>
      <c r="R26" s="36">
        <v>2032.7449999999999</v>
      </c>
      <c r="S26" s="36">
        <v>2027.569</v>
      </c>
      <c r="T26" s="36">
        <v>2022.252</v>
      </c>
      <c r="U26" s="36">
        <v>2016.8140000000001</v>
      </c>
      <c r="V26" s="36">
        <v>2011.2280000000001</v>
      </c>
      <c r="W26" s="36">
        <v>2005.52</v>
      </c>
      <c r="X26" s="36">
        <v>1999.665</v>
      </c>
      <c r="Y26" s="36">
        <v>1993.665</v>
      </c>
      <c r="Z26" s="36">
        <v>1987.529</v>
      </c>
      <c r="AA26" s="36">
        <v>1981.2239999999999</v>
      </c>
      <c r="AB26" s="36">
        <v>1974.7380000000001</v>
      </c>
      <c r="AC26" s="36">
        <v>1968.048</v>
      </c>
      <c r="AD26" s="36">
        <v>1961.1959999999999</v>
      </c>
      <c r="AE26" s="36">
        <v>1954.153</v>
      </c>
      <c r="AF26" s="36">
        <v>1946.9570000000001</v>
      </c>
      <c r="AG26" s="36">
        <v>1939.598</v>
      </c>
      <c r="AH26" s="36">
        <v>1932.0830000000001</v>
      </c>
      <c r="AI26" s="36">
        <v>1924.422</v>
      </c>
      <c r="AJ26" s="36">
        <v>1916.623</v>
      </c>
      <c r="AK26" s="36">
        <v>1908.711</v>
      </c>
      <c r="AL26" s="36">
        <v>1900.671</v>
      </c>
      <c r="AM26" s="36">
        <v>1892.528</v>
      </c>
      <c r="AN26" s="36">
        <v>1884.3140000000001</v>
      </c>
      <c r="AO26" s="36">
        <v>1876.021</v>
      </c>
      <c r="AP26" s="36">
        <v>1867.704</v>
      </c>
      <c r="AQ26" s="36">
        <v>1859.3420000000001</v>
      </c>
      <c r="AR26" s="36">
        <v>1850.9939999999999</v>
      </c>
      <c r="AS26" s="36">
        <v>1842.6469999999999</v>
      </c>
      <c r="AT26" s="36">
        <v>1834.354</v>
      </c>
      <c r="AU26" s="36">
        <v>1826.1110000000001</v>
      </c>
      <c r="AV26" s="36">
        <v>1817.9570000000001</v>
      </c>
      <c r="AW26" s="36">
        <v>1809.894</v>
      </c>
      <c r="AX26" s="36">
        <v>1801.962</v>
      </c>
      <c r="AY26" s="36">
        <v>1794.181</v>
      </c>
      <c r="AZ26" s="36">
        <v>1786.587</v>
      </c>
      <c r="BA26" s="36">
        <v>1779.1880000000001</v>
      </c>
      <c r="BB26" s="36">
        <v>1772.0139999999999</v>
      </c>
      <c r="BC26" s="36">
        <v>1765.077</v>
      </c>
      <c r="BD26" s="36">
        <v>1758.415</v>
      </c>
      <c r="BE26" s="36">
        <v>1752.02</v>
      </c>
      <c r="BF26" s="36">
        <v>1745.9359999999999</v>
      </c>
      <c r="BG26" s="36">
        <v>1740.1579999999999</v>
      </c>
      <c r="BH26" s="36">
        <v>1734.7059999999999</v>
      </c>
      <c r="BI26" s="36">
        <v>1729.567</v>
      </c>
      <c r="BJ26" s="36">
        <v>1724.7940000000001</v>
      </c>
      <c r="BK26" s="36">
        <v>1720.347</v>
      </c>
      <c r="BL26" s="36">
        <v>1716.2629999999999</v>
      </c>
      <c r="BM26" s="36">
        <v>1712.5139999999999</v>
      </c>
      <c r="BN26" s="36">
        <v>1709.095</v>
      </c>
      <c r="BO26" s="36">
        <v>1705.97</v>
      </c>
      <c r="BP26" s="36">
        <v>1703.13</v>
      </c>
      <c r="BQ26" s="36">
        <v>1700.5740000000001</v>
      </c>
      <c r="BR26" s="36">
        <v>1698.26</v>
      </c>
      <c r="BS26" s="36">
        <v>1696.155</v>
      </c>
      <c r="BT26" s="36">
        <v>1694.2339999999999</v>
      </c>
      <c r="BU26" s="36">
        <v>1692.44</v>
      </c>
      <c r="BV26" s="36">
        <v>1690.7660000000001</v>
      </c>
      <c r="BW26" s="36">
        <v>1689.16</v>
      </c>
      <c r="BX26" s="36">
        <v>1687.614</v>
      </c>
      <c r="BY26" s="36">
        <v>1686.1079999999999</v>
      </c>
      <c r="BZ26" s="36">
        <v>1684.6289999999999</v>
      </c>
      <c r="CA26" s="36">
        <v>1683.117</v>
      </c>
      <c r="CB26" s="36">
        <v>1681.5740000000001</v>
      </c>
      <c r="CC26" s="36">
        <v>1679.941</v>
      </c>
      <c r="CD26" s="36">
        <v>1678.1959999999999</v>
      </c>
      <c r="CE26" s="36">
        <v>1676.2639999999999</v>
      </c>
    </row>
    <row r="27" spans="1:83" x14ac:dyDescent="0.2">
      <c r="A27" s="35">
        <v>26</v>
      </c>
      <c r="B27" s="37" t="s">
        <v>24</v>
      </c>
      <c r="C27" s="36">
        <v>46754.783000000003</v>
      </c>
      <c r="D27" s="36">
        <v>46745.211000000003</v>
      </c>
      <c r="E27" s="36">
        <v>46719.146999999997</v>
      </c>
      <c r="F27" s="36">
        <v>46679.284</v>
      </c>
      <c r="G27" s="36">
        <v>46630.673000000003</v>
      </c>
      <c r="H27" s="36">
        <v>46577.097000000002</v>
      </c>
      <c r="I27" s="36">
        <v>46518.644999999997</v>
      </c>
      <c r="J27" s="36">
        <v>46453.974999999999</v>
      </c>
      <c r="K27" s="36">
        <v>46383.836000000003</v>
      </c>
      <c r="L27" s="36">
        <v>46309.019</v>
      </c>
      <c r="M27" s="36">
        <v>46230.146999999997</v>
      </c>
      <c r="N27" s="36">
        <v>46147.593000000001</v>
      </c>
      <c r="O27" s="36">
        <v>46061.483999999997</v>
      </c>
      <c r="P27" s="36">
        <v>45971.718999999997</v>
      </c>
      <c r="Q27" s="36">
        <v>45878.033000000003</v>
      </c>
      <c r="R27" s="36">
        <v>45780.171999999999</v>
      </c>
      <c r="S27" s="36">
        <v>45677.99</v>
      </c>
      <c r="T27" s="36">
        <v>45571.457999999999</v>
      </c>
      <c r="U27" s="36">
        <v>45460.499000000003</v>
      </c>
      <c r="V27" s="36">
        <v>45345.044000000002</v>
      </c>
      <c r="W27" s="36">
        <v>45224.89</v>
      </c>
      <c r="X27" s="36">
        <v>45099.798999999999</v>
      </c>
      <c r="Y27" s="36">
        <v>44969.296999999999</v>
      </c>
      <c r="Z27" s="36">
        <v>44832.571000000004</v>
      </c>
      <c r="AA27" s="36">
        <v>44688.616000000002</v>
      </c>
      <c r="AB27" s="36">
        <v>44536.591</v>
      </c>
      <c r="AC27" s="36">
        <v>44376.201000000001</v>
      </c>
      <c r="AD27" s="36">
        <v>44207.093999999997</v>
      </c>
      <c r="AE27" s="36">
        <v>44028.28</v>
      </c>
      <c r="AF27" s="36">
        <v>43838.656999999999</v>
      </c>
      <c r="AG27" s="36">
        <v>43637.408000000003</v>
      </c>
      <c r="AH27" s="36">
        <v>43424.351999999999</v>
      </c>
      <c r="AI27" s="36">
        <v>43199.707000000002</v>
      </c>
      <c r="AJ27" s="36">
        <v>42963.771999999997</v>
      </c>
      <c r="AK27" s="36">
        <v>42717.000999999997</v>
      </c>
      <c r="AL27" s="36">
        <v>42459.997000000003</v>
      </c>
      <c r="AM27" s="36">
        <v>42193.142999999996</v>
      </c>
      <c r="AN27" s="36">
        <v>41917.095000000001</v>
      </c>
      <c r="AO27" s="36">
        <v>41632.976000000002</v>
      </c>
      <c r="AP27" s="36">
        <v>41342.17</v>
      </c>
      <c r="AQ27" s="36">
        <v>41045.963000000003</v>
      </c>
      <c r="AR27" s="36">
        <v>40745.366999999998</v>
      </c>
      <c r="AS27" s="36">
        <v>40441.302000000003</v>
      </c>
      <c r="AT27" s="36">
        <v>40134.930999999997</v>
      </c>
      <c r="AU27" s="36">
        <v>39827.444000000003</v>
      </c>
      <c r="AV27" s="36">
        <v>39520.069000000003</v>
      </c>
      <c r="AW27" s="36">
        <v>39213.82</v>
      </c>
      <c r="AX27" s="36">
        <v>38909.853000000003</v>
      </c>
      <c r="AY27" s="36">
        <v>38609.694000000003</v>
      </c>
      <c r="AZ27" s="36">
        <v>38314.999000000003</v>
      </c>
      <c r="BA27" s="36">
        <v>38027.233</v>
      </c>
      <c r="BB27" s="36">
        <v>37747.233</v>
      </c>
      <c r="BC27" s="36">
        <v>37475.800000000003</v>
      </c>
      <c r="BD27" s="36">
        <v>37214.182000000001</v>
      </c>
      <c r="BE27" s="36">
        <v>36963.724000000002</v>
      </c>
      <c r="BF27" s="36">
        <v>36725.383999999998</v>
      </c>
      <c r="BG27" s="36">
        <v>36499.593999999997</v>
      </c>
      <c r="BH27" s="36">
        <v>36286.366000000002</v>
      </c>
      <c r="BI27" s="36">
        <v>36085.644999999997</v>
      </c>
      <c r="BJ27" s="36">
        <v>35897.089999999997</v>
      </c>
      <c r="BK27" s="36">
        <v>35720.273999999998</v>
      </c>
      <c r="BL27" s="36">
        <v>35554.974999999999</v>
      </c>
      <c r="BM27" s="36">
        <v>35400.597000000002</v>
      </c>
      <c r="BN27" s="36">
        <v>35255.677000000003</v>
      </c>
      <c r="BO27" s="36">
        <v>35118.332999999999</v>
      </c>
      <c r="BP27" s="36">
        <v>34986.925000000003</v>
      </c>
      <c r="BQ27" s="36">
        <v>34860.675000000003</v>
      </c>
      <c r="BR27" s="36">
        <v>34738.964</v>
      </c>
      <c r="BS27" s="36">
        <v>34620.601000000002</v>
      </c>
      <c r="BT27" s="36">
        <v>34504.328000000001</v>
      </c>
      <c r="BU27" s="36">
        <v>34389.123</v>
      </c>
      <c r="BV27" s="36">
        <v>34274.237999999998</v>
      </c>
      <c r="BW27" s="36">
        <v>34159.184000000001</v>
      </c>
      <c r="BX27" s="36">
        <v>34043.705999999998</v>
      </c>
      <c r="BY27" s="36">
        <v>33927.629999999997</v>
      </c>
      <c r="BZ27" s="36">
        <v>33810.796999999999</v>
      </c>
      <c r="CA27" s="36">
        <v>33693.080999999998</v>
      </c>
      <c r="CB27" s="36">
        <v>33574.317999999999</v>
      </c>
      <c r="CC27" s="36">
        <v>33454.328999999998</v>
      </c>
      <c r="CD27" s="36">
        <v>33332.911999999997</v>
      </c>
      <c r="CE27" s="36">
        <v>33209.856</v>
      </c>
    </row>
    <row r="28" spans="1:83" x14ac:dyDescent="0.2">
      <c r="A28" s="35">
        <v>27</v>
      </c>
      <c r="B28" s="37" t="s">
        <v>25</v>
      </c>
      <c r="C28" s="36">
        <v>10099.27</v>
      </c>
      <c r="D28" s="36">
        <v>10160.159</v>
      </c>
      <c r="E28" s="36">
        <v>10218.972</v>
      </c>
      <c r="F28" s="36">
        <v>10275.853999999999</v>
      </c>
      <c r="G28" s="36">
        <v>10331.079</v>
      </c>
      <c r="H28" s="36">
        <v>10384.831</v>
      </c>
      <c r="I28" s="36">
        <v>10437.236000000001</v>
      </c>
      <c r="J28" s="36">
        <v>10488.223</v>
      </c>
      <c r="K28" s="36">
        <v>10537.572</v>
      </c>
      <c r="L28" s="36">
        <v>10584.893</v>
      </c>
      <c r="M28" s="36">
        <v>10629.973</v>
      </c>
      <c r="N28" s="36">
        <v>10672.812</v>
      </c>
      <c r="O28" s="36">
        <v>10713.63</v>
      </c>
      <c r="P28" s="36">
        <v>10752.784</v>
      </c>
      <c r="Q28" s="36">
        <v>10790.763000000001</v>
      </c>
      <c r="R28" s="36">
        <v>10827.977000000001</v>
      </c>
      <c r="S28" s="36">
        <v>10864.567999999999</v>
      </c>
      <c r="T28" s="36">
        <v>10900.609</v>
      </c>
      <c r="U28" s="36">
        <v>10936.415999999999</v>
      </c>
      <c r="V28" s="36">
        <v>10972.27</v>
      </c>
      <c r="W28" s="36">
        <v>11008.44</v>
      </c>
      <c r="X28" s="36">
        <v>11045.034</v>
      </c>
      <c r="Y28" s="36">
        <v>11082.084999999999</v>
      </c>
      <c r="Z28" s="36">
        <v>11119.581</v>
      </c>
      <c r="AA28" s="36">
        <v>11157.476000000001</v>
      </c>
      <c r="AB28" s="36">
        <v>11195.698</v>
      </c>
      <c r="AC28" s="36">
        <v>11234.237999999999</v>
      </c>
      <c r="AD28" s="36">
        <v>11273.088</v>
      </c>
      <c r="AE28" s="36">
        <v>11312.028</v>
      </c>
      <c r="AF28" s="36">
        <v>11350.803</v>
      </c>
      <c r="AG28" s="36">
        <v>11389.198</v>
      </c>
      <c r="AH28" s="36">
        <v>11427.146000000001</v>
      </c>
      <c r="AI28" s="36">
        <v>11464.626</v>
      </c>
      <c r="AJ28" s="36">
        <v>11501.531999999999</v>
      </c>
      <c r="AK28" s="36">
        <v>11537.731</v>
      </c>
      <c r="AL28" s="36">
        <v>11573.14</v>
      </c>
      <c r="AM28" s="36">
        <v>11607.739</v>
      </c>
      <c r="AN28" s="36">
        <v>11641.554</v>
      </c>
      <c r="AO28" s="36">
        <v>11674.656999999999</v>
      </c>
      <c r="AP28" s="36">
        <v>11707.197</v>
      </c>
      <c r="AQ28" s="36">
        <v>11739.286</v>
      </c>
      <c r="AR28" s="36">
        <v>11770.963</v>
      </c>
      <c r="AS28" s="36">
        <v>11802.268</v>
      </c>
      <c r="AT28" s="36">
        <v>11833.377</v>
      </c>
      <c r="AU28" s="36">
        <v>11864.511</v>
      </c>
      <c r="AV28" s="36">
        <v>11895.835999999999</v>
      </c>
      <c r="AW28" s="36">
        <v>11927.402</v>
      </c>
      <c r="AX28" s="36">
        <v>11959.207</v>
      </c>
      <c r="AY28" s="36">
        <v>11991.288</v>
      </c>
      <c r="AZ28" s="36">
        <v>12023.668</v>
      </c>
      <c r="BA28" s="36">
        <v>12056.325000000001</v>
      </c>
      <c r="BB28" s="36">
        <v>12089.291999999999</v>
      </c>
      <c r="BC28" s="36">
        <v>12122.541999999999</v>
      </c>
      <c r="BD28" s="36">
        <v>12155.875</v>
      </c>
      <c r="BE28" s="36">
        <v>12189.071</v>
      </c>
      <c r="BF28" s="36">
        <v>12221.924999999999</v>
      </c>
      <c r="BG28" s="36">
        <v>12254.445</v>
      </c>
      <c r="BH28" s="36">
        <v>12286.63</v>
      </c>
      <c r="BI28" s="36">
        <v>12318.37</v>
      </c>
      <c r="BJ28" s="36">
        <v>12349.579</v>
      </c>
      <c r="BK28" s="36">
        <v>12380.214</v>
      </c>
      <c r="BL28" s="36">
        <v>12410.233</v>
      </c>
      <c r="BM28" s="36">
        <v>12439.73</v>
      </c>
      <c r="BN28" s="36">
        <v>12468.893</v>
      </c>
      <c r="BO28" s="36">
        <v>12497.991</v>
      </c>
      <c r="BP28" s="36">
        <v>12527.228999999999</v>
      </c>
      <c r="BQ28" s="36">
        <v>12556.665999999999</v>
      </c>
      <c r="BR28" s="36">
        <v>12586.321</v>
      </c>
      <c r="BS28" s="36">
        <v>12616.418</v>
      </c>
      <c r="BT28" s="36">
        <v>12647.189</v>
      </c>
      <c r="BU28" s="36">
        <v>12678.79</v>
      </c>
      <c r="BV28" s="36">
        <v>12711.261</v>
      </c>
      <c r="BW28" s="36">
        <v>12744.556</v>
      </c>
      <c r="BX28" s="36">
        <v>12778.545</v>
      </c>
      <c r="BY28" s="36">
        <v>12813.052</v>
      </c>
      <c r="BZ28" s="36">
        <v>12847.916999999999</v>
      </c>
      <c r="CA28" s="36">
        <v>12882.965</v>
      </c>
      <c r="CB28" s="36">
        <v>12918.075999999999</v>
      </c>
      <c r="CC28" s="36">
        <v>12953.116</v>
      </c>
      <c r="CD28" s="36">
        <v>12987.962</v>
      </c>
      <c r="CE28" s="36">
        <v>13022.531999999999</v>
      </c>
    </row>
    <row r="29" spans="1:83" x14ac:dyDescent="0.2">
      <c r="B29" s="39" t="s">
        <v>134</v>
      </c>
      <c r="C29" s="40">
        <f>SUM(C2:C28)</f>
        <v>445250.52200000006</v>
      </c>
      <c r="D29" s="40">
        <f t="shared" ref="D29:BO29" si="0">SUM(D2:D28)</f>
        <v>445307.65000000008</v>
      </c>
      <c r="E29" s="40">
        <f t="shared" si="0"/>
        <v>445181.22900000017</v>
      </c>
      <c r="F29" s="40">
        <f t="shared" si="0"/>
        <v>444913.57599999994</v>
      </c>
      <c r="G29" s="40">
        <f t="shared" si="0"/>
        <v>444567.84700000007</v>
      </c>
      <c r="H29" s="40">
        <f t="shared" si="0"/>
        <v>444191.44099999999</v>
      </c>
      <c r="I29" s="40">
        <f t="shared" si="0"/>
        <v>443797.27000000008</v>
      </c>
      <c r="J29" s="40">
        <f t="shared" si="0"/>
        <v>443375.21899999998</v>
      </c>
      <c r="K29" s="40">
        <f t="shared" si="0"/>
        <v>442923.49</v>
      </c>
      <c r="L29" s="40">
        <f t="shared" si="0"/>
        <v>442433.63899999991</v>
      </c>
      <c r="M29" s="40">
        <f t="shared" si="0"/>
        <v>441899.772</v>
      </c>
      <c r="N29" s="40">
        <f t="shared" si="0"/>
        <v>441324.81999999995</v>
      </c>
      <c r="O29" s="40">
        <f t="shared" si="0"/>
        <v>440714.52000000008</v>
      </c>
      <c r="P29" s="40">
        <f t="shared" si="0"/>
        <v>440068.4200000001</v>
      </c>
      <c r="Q29" s="40">
        <f t="shared" si="0"/>
        <v>439384.94399999996</v>
      </c>
      <c r="R29" s="40">
        <f t="shared" si="0"/>
        <v>438662.86700000003</v>
      </c>
      <c r="S29" s="40">
        <f t="shared" si="0"/>
        <v>437902.38100000005</v>
      </c>
      <c r="T29" s="40">
        <f t="shared" si="0"/>
        <v>437103.37699999998</v>
      </c>
      <c r="U29" s="40">
        <f t="shared" si="0"/>
        <v>436264.36400000012</v>
      </c>
      <c r="V29" s="40">
        <f t="shared" si="0"/>
        <v>435383.06500000006</v>
      </c>
      <c r="W29" s="40">
        <f t="shared" si="0"/>
        <v>434457.88900000014</v>
      </c>
      <c r="X29" s="40">
        <f t="shared" si="0"/>
        <v>433488.56599999993</v>
      </c>
      <c r="Y29" s="40">
        <f t="shared" si="0"/>
        <v>432475.08800000005</v>
      </c>
      <c r="Z29" s="40">
        <f t="shared" si="0"/>
        <v>431416.21099999995</v>
      </c>
      <c r="AA29" s="40">
        <f t="shared" si="0"/>
        <v>430310.62700000009</v>
      </c>
      <c r="AB29" s="40">
        <f t="shared" si="0"/>
        <v>429157.57</v>
      </c>
      <c r="AC29" s="40">
        <f t="shared" si="0"/>
        <v>427957.34699999995</v>
      </c>
      <c r="AD29" s="40">
        <f t="shared" si="0"/>
        <v>426711.0579999999</v>
      </c>
      <c r="AE29" s="40">
        <f t="shared" si="0"/>
        <v>425420.163</v>
      </c>
      <c r="AF29" s="40">
        <f t="shared" si="0"/>
        <v>424086.70300000004</v>
      </c>
      <c r="AG29" s="40">
        <f t="shared" si="0"/>
        <v>422712.76599999995</v>
      </c>
      <c r="AH29" s="40">
        <f t="shared" si="0"/>
        <v>421300.51400000002</v>
      </c>
      <c r="AI29" s="40">
        <f t="shared" si="0"/>
        <v>419852.20000000007</v>
      </c>
      <c r="AJ29" s="40">
        <f t="shared" si="0"/>
        <v>418370.02200000006</v>
      </c>
      <c r="AK29" s="40">
        <f t="shared" si="0"/>
        <v>416856.29399999999</v>
      </c>
      <c r="AL29" s="40">
        <f t="shared" si="0"/>
        <v>415313.80899999989</v>
      </c>
      <c r="AM29" s="40">
        <f t="shared" si="0"/>
        <v>413745.53799999994</v>
      </c>
      <c r="AN29" s="40">
        <f t="shared" si="0"/>
        <v>412155.69400000002</v>
      </c>
      <c r="AO29" s="40">
        <f t="shared" si="0"/>
        <v>410549.97</v>
      </c>
      <c r="AP29" s="40">
        <f t="shared" si="0"/>
        <v>408935.07599999994</v>
      </c>
      <c r="AQ29" s="40">
        <f t="shared" si="0"/>
        <v>407317.17000000004</v>
      </c>
      <c r="AR29" s="40">
        <f t="shared" si="0"/>
        <v>405700.08199999994</v>
      </c>
      <c r="AS29" s="40">
        <f t="shared" si="0"/>
        <v>404087.72600000002</v>
      </c>
      <c r="AT29" s="40">
        <f t="shared" si="0"/>
        <v>402485.77399999998</v>
      </c>
      <c r="AU29" s="40">
        <f t="shared" si="0"/>
        <v>400900.48399999994</v>
      </c>
      <c r="AV29" s="40">
        <f t="shared" si="0"/>
        <v>399337.10300000006</v>
      </c>
      <c r="AW29" s="40">
        <f t="shared" si="0"/>
        <v>397799.43499999988</v>
      </c>
      <c r="AX29" s="40">
        <f t="shared" si="0"/>
        <v>396289.9250000001</v>
      </c>
      <c r="AY29" s="40">
        <f t="shared" si="0"/>
        <v>394810.908</v>
      </c>
      <c r="AZ29" s="40">
        <f t="shared" si="0"/>
        <v>393364.03799999994</v>
      </c>
      <c r="BA29" s="40">
        <f t="shared" si="0"/>
        <v>391950.86499999999</v>
      </c>
      <c r="BB29" s="40">
        <f t="shared" si="0"/>
        <v>390573.0720000001</v>
      </c>
      <c r="BC29" s="40">
        <f t="shared" si="0"/>
        <v>389232.19500000001</v>
      </c>
      <c r="BD29" s="40">
        <f t="shared" si="0"/>
        <v>387928.78399999999</v>
      </c>
      <c r="BE29" s="40">
        <f t="shared" si="0"/>
        <v>386662.98099999997</v>
      </c>
      <c r="BF29" s="40">
        <f t="shared" si="0"/>
        <v>385434.67800000001</v>
      </c>
      <c r="BG29" s="40">
        <f t="shared" si="0"/>
        <v>384244.35499999998</v>
      </c>
      <c r="BH29" s="40">
        <f t="shared" si="0"/>
        <v>383091.84399999998</v>
      </c>
      <c r="BI29" s="40">
        <f t="shared" si="0"/>
        <v>381976.62200000009</v>
      </c>
      <c r="BJ29" s="40">
        <f t="shared" si="0"/>
        <v>380897.62599999993</v>
      </c>
      <c r="BK29" s="40">
        <f t="shared" si="0"/>
        <v>379853.90299999999</v>
      </c>
      <c r="BL29" s="40">
        <f t="shared" si="0"/>
        <v>378844.56099999993</v>
      </c>
      <c r="BM29" s="40">
        <f t="shared" si="0"/>
        <v>377868.82999999996</v>
      </c>
      <c r="BN29" s="40">
        <f t="shared" si="0"/>
        <v>376925.43699999992</v>
      </c>
      <c r="BO29" s="40">
        <f t="shared" si="0"/>
        <v>376013.15299999999</v>
      </c>
      <c r="BP29" s="40">
        <f t="shared" ref="BP29:CE29" si="1">SUM(BP2:BP28)</f>
        <v>375130.44099999993</v>
      </c>
      <c r="BQ29" s="40">
        <f t="shared" si="1"/>
        <v>374276.11500000005</v>
      </c>
      <c r="BR29" s="40">
        <f t="shared" si="1"/>
        <v>373448.57099999994</v>
      </c>
      <c r="BS29" s="40">
        <f t="shared" si="1"/>
        <v>372645.65800000005</v>
      </c>
      <c r="BT29" s="40">
        <f t="shared" si="1"/>
        <v>371865.17200000008</v>
      </c>
      <c r="BU29" s="40">
        <f t="shared" si="1"/>
        <v>371104.81400000001</v>
      </c>
      <c r="BV29" s="40">
        <f t="shared" si="1"/>
        <v>370362.72900000005</v>
      </c>
      <c r="BW29" s="40">
        <f t="shared" si="1"/>
        <v>369637.20199999993</v>
      </c>
      <c r="BX29" s="40">
        <f t="shared" si="1"/>
        <v>368926.73700000002</v>
      </c>
      <c r="BY29" s="40">
        <f t="shared" si="1"/>
        <v>368229.59400000004</v>
      </c>
      <c r="BZ29" s="40">
        <f t="shared" si="1"/>
        <v>367544.1750000001</v>
      </c>
      <c r="CA29" s="40">
        <f t="shared" si="1"/>
        <v>366868.55900000001</v>
      </c>
      <c r="CB29" s="40">
        <f t="shared" si="1"/>
        <v>366200.69199999992</v>
      </c>
      <c r="CC29" s="40">
        <f t="shared" si="1"/>
        <v>365538.33799999993</v>
      </c>
      <c r="CD29" s="40">
        <f t="shared" si="1"/>
        <v>364879.07600000006</v>
      </c>
      <c r="CE29" s="40">
        <f t="shared" si="1"/>
        <v>364220.1810000001</v>
      </c>
    </row>
    <row r="32" spans="1:83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</row>
  </sheetData>
  <sortState xmlns:xlrd2="http://schemas.microsoft.com/office/spreadsheetml/2017/richdata2" ref="A2:CE28">
    <sortCondition ref="B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3FBF-131A-4355-97BB-72FA047CB08B}">
  <dimension ref="B4:S45"/>
  <sheetViews>
    <sheetView topLeftCell="D30" zoomScale="130" zoomScaleNormal="130" workbookViewId="0">
      <selection activeCell="E51" sqref="E51"/>
    </sheetView>
  </sheetViews>
  <sheetFormatPr defaultRowHeight="12.75" x14ac:dyDescent="0.2"/>
  <cols>
    <col min="3" max="3" width="20.5703125" customWidth="1"/>
    <col min="4" max="9" width="18.28515625" customWidth="1"/>
    <col min="10" max="19" width="13.5703125" customWidth="1"/>
  </cols>
  <sheetData>
    <row r="4" spans="2:19" x14ac:dyDescent="0.2">
      <c r="D4" s="34" t="s">
        <v>37</v>
      </c>
      <c r="E4" s="34" t="s">
        <v>38</v>
      </c>
      <c r="F4" s="34" t="s">
        <v>39</v>
      </c>
      <c r="G4" s="34" t="s">
        <v>40</v>
      </c>
      <c r="H4" s="34" t="s">
        <v>41</v>
      </c>
      <c r="I4" s="34" t="s">
        <v>42</v>
      </c>
      <c r="J4" s="34" t="s">
        <v>43</v>
      </c>
      <c r="K4" s="34" t="s">
        <v>44</v>
      </c>
      <c r="L4" s="34" t="s">
        <v>45</v>
      </c>
      <c r="M4" s="34" t="s">
        <v>46</v>
      </c>
      <c r="N4" s="34" t="s">
        <v>47</v>
      </c>
      <c r="O4" s="34" t="s">
        <v>48</v>
      </c>
      <c r="P4" s="34" t="s">
        <v>49</v>
      </c>
      <c r="Q4" s="34" t="s">
        <v>50</v>
      </c>
      <c r="R4" s="34" t="s">
        <v>51</v>
      </c>
      <c r="S4" s="34" t="s">
        <v>52</v>
      </c>
    </row>
    <row r="5" spans="2:19" x14ac:dyDescent="0.2">
      <c r="B5" s="35">
        <v>1</v>
      </c>
      <c r="C5" s="37" t="s">
        <v>0</v>
      </c>
      <c r="D5">
        <f>(AVERAGE('Prognoza populace'!C2:H2)*úmrtnost_státy_projekce!C2)</f>
        <v>90539.001088500008</v>
      </c>
      <c r="E5">
        <f>(AVERAGE('Prognoza populace'!H2:M2)*úmrtnost_státy_projekce!D2)</f>
        <v>93154.767527500007</v>
      </c>
      <c r="F5">
        <f>(AVERAGE('Prognoza populace'!E2:J2)*úmrtnost_státy_projekce!E2)</f>
        <v>95190.035132499994</v>
      </c>
      <c r="G5">
        <f>(AVERAGE('Prognoza populace'!J2:O2)*úmrtnost_státy_projekce!F2)</f>
        <v>99774.632956000016</v>
      </c>
      <c r="H5">
        <f>(AVERAGE('Prognoza populace'!G2:L2)*úmrtnost_státy_projekce!G2)</f>
        <v>104522.28757133335</v>
      </c>
      <c r="I5">
        <f>(AVERAGE('Prognoza populace'!L2:Q2)*úmrtnost_státy_projekce!H2)</f>
        <v>112306.18093183333</v>
      </c>
      <c r="J5">
        <f>(AVERAGE('Prognoza populace'!I2:N2)*úmrtnost_státy_projekce!I2)</f>
        <v>118733.23163166665</v>
      </c>
      <c r="K5">
        <f>(AVERAGE('Prognoza populace'!N2:S2)*úmrtnost_státy_projekce!J2)</f>
        <v>122062.78015733333</v>
      </c>
      <c r="L5">
        <f>(AVERAGE('Prognoza populace'!K2:P2)*úmrtnost_státy_projekce!K2)</f>
        <v>119741.5194653333</v>
      </c>
      <c r="M5">
        <f>(AVERAGE('Prognoza populace'!P2:U2)*úmrtnost_státy_projekce!L2)</f>
        <v>116777.372837</v>
      </c>
      <c r="N5">
        <f>(AVERAGE('Prognoza populace'!M2:R2)*úmrtnost_státy_projekce!M2)</f>
        <v>115723.97827466668</v>
      </c>
      <c r="O5">
        <f>(AVERAGE('Prognoza populace'!R2:W2)*úmrtnost_státy_projekce!N2)</f>
        <v>117126.35738533334</v>
      </c>
      <c r="P5">
        <f>(AVERAGE('Prognoza populace'!O2:T2)*úmrtnost_státy_projekce!O2)</f>
        <v>116861.89037733333</v>
      </c>
      <c r="Q5">
        <f>(AVERAGE('Prognoza populace'!T2:Y2)*úmrtnost_státy_projekce!P2)</f>
        <v>113191.53049600002</v>
      </c>
      <c r="R5">
        <f>(AVERAGE('Prognoza populace'!Q2:V2)*úmrtnost_státy_projekce!Q2)</f>
        <v>107470.91648499999</v>
      </c>
      <c r="S5">
        <f>(AVERAGE('Prognoza populace'!V2:AA2)*úmrtnost_státy_projekce!R2)</f>
        <v>102163.02819433334</v>
      </c>
    </row>
    <row r="6" spans="2:19" x14ac:dyDescent="0.2">
      <c r="B6" s="35">
        <v>2</v>
      </c>
      <c r="C6" s="37" t="s">
        <v>1</v>
      </c>
      <c r="D6">
        <f>(AVERAGE('Prognoza populace'!C3:H3)*úmrtnost_státy_projekce!C3)</f>
        <v>114106.40602333334</v>
      </c>
      <c r="E6">
        <f>(AVERAGE('Prognoza populace'!H3:M3)*úmrtnost_státy_projekce!D3)</f>
        <v>115604.765736</v>
      </c>
      <c r="F6">
        <f>(AVERAGE('Prognoza populace'!E3:J3)*úmrtnost_státy_projekce!E3)</f>
        <v>117007.18889466667</v>
      </c>
      <c r="G6">
        <f>(AVERAGE('Prognoza populace'!J3:O3)*úmrtnost_státy_projekce!F3)</f>
        <v>124161.78118400002</v>
      </c>
      <c r="H6">
        <f>(AVERAGE('Prognoza populace'!G3:L3)*úmrtnost_státy_projekce!G3)</f>
        <v>129717.99302283333</v>
      </c>
      <c r="I6">
        <f>(AVERAGE('Prognoza populace'!L3:Q3)*úmrtnost_státy_projekce!H3)</f>
        <v>136780.94385700001</v>
      </c>
      <c r="J6">
        <f>(AVERAGE('Prognoza populace'!I3:N3)*úmrtnost_státy_projekce!I3)</f>
        <v>139144.06584400003</v>
      </c>
      <c r="K6">
        <f>(AVERAGE('Prognoza populace'!N3:S3)*úmrtnost_státy_projekce!J3)</f>
        <v>141108.19923600001</v>
      </c>
      <c r="L6">
        <f>(AVERAGE('Prognoza populace'!K3:P3)*úmrtnost_státy_projekce!K3)</f>
        <v>138530.43813433335</v>
      </c>
      <c r="M6">
        <f>(AVERAGE('Prognoza populace'!P3:U3)*úmrtnost_státy_projekce!L3)</f>
        <v>137614.29766166664</v>
      </c>
      <c r="N6">
        <f>(AVERAGE('Prognoza populace'!M3:R3)*úmrtnost_státy_projekce!M3)</f>
        <v>135464.69672000001</v>
      </c>
      <c r="O6">
        <f>(AVERAGE('Prognoza populace'!R3:W3)*úmrtnost_státy_projekce!N3)</f>
        <v>135718.61247600001</v>
      </c>
      <c r="P6">
        <f>(AVERAGE('Prognoza populace'!O3:T3)*úmrtnost_státy_projekce!O3)</f>
        <v>133376.62289466665</v>
      </c>
      <c r="Q6">
        <f>(AVERAGE('Prognoza populace'!T3:Y3)*úmrtnost_státy_projekce!P3)</f>
        <v>131904.4133475</v>
      </c>
      <c r="R6">
        <f>(AVERAGE('Prognoza populace'!Q3:V3)*úmrtnost_státy_projekce!Q3)</f>
        <v>128892.61859816668</v>
      </c>
      <c r="S6">
        <f>(AVERAGE('Prognoza populace'!V3:AA3)*úmrtnost_státy_projekce!R3)</f>
        <v>128916.706621</v>
      </c>
    </row>
    <row r="7" spans="2:19" x14ac:dyDescent="0.2">
      <c r="B7" s="35">
        <v>3</v>
      </c>
      <c r="C7" s="37" t="s">
        <v>2</v>
      </c>
      <c r="D7">
        <f>(AVERAGE('Prognoza populace'!C4:H4)*úmrtnost_státy_projekce!C4)</f>
        <v>106599.23716833333</v>
      </c>
      <c r="E7">
        <f>(AVERAGE('Prognoza populace'!H4:M4)*úmrtnost_státy_projekce!D4)</f>
        <v>104683.43426666668</v>
      </c>
      <c r="F7">
        <f>(AVERAGE('Prognoza populace'!E4:J4)*úmrtnost_státy_projekce!E4)</f>
        <v>110777.57021500001</v>
      </c>
      <c r="G7">
        <f>(AVERAGE('Prognoza populace'!J4:O4)*úmrtnost_státy_projekce!F4)</f>
        <v>108542.39708000001</v>
      </c>
      <c r="H7">
        <f>(AVERAGE('Prognoza populace'!G4:L4)*úmrtnost_státy_projekce!G4)</f>
        <v>111475.09406249999</v>
      </c>
      <c r="I7">
        <f>(AVERAGE('Prognoza populace'!L4:Q4)*úmrtnost_státy_projekce!H4)</f>
        <v>106549.95362266667</v>
      </c>
      <c r="J7">
        <f>(AVERAGE('Prognoza populace'!I4:N4)*úmrtnost_státy_projekce!I4)</f>
        <v>109543.62116</v>
      </c>
      <c r="K7">
        <f>(AVERAGE('Prognoza populace'!N4:S4)*úmrtnost_státy_projekce!J4)</f>
        <v>106353.88643200003</v>
      </c>
      <c r="L7">
        <f>(AVERAGE('Prognoza populace'!K4:P4)*úmrtnost_státy_projekce!K4)</f>
        <v>110515.039401</v>
      </c>
      <c r="M7">
        <f>(AVERAGE('Prognoza populace'!P4:U4)*úmrtnost_státy_projekce!L4)</f>
        <v>105227.81434666668</v>
      </c>
      <c r="N7">
        <f>(AVERAGE('Prognoza populace'!M4:R4)*úmrtnost_státy_projekce!M4)</f>
        <v>105605.25919716667</v>
      </c>
      <c r="O7">
        <f>(AVERAGE('Prognoza populace'!R4:W4)*úmrtnost_státy_projekce!N4)</f>
        <v>96659.00771450001</v>
      </c>
      <c r="P7">
        <f>(AVERAGE('Prognoza populace'!O4:T4)*úmrtnost_státy_projekce!O4)</f>
        <v>93528.039702166672</v>
      </c>
      <c r="Q7">
        <f>(AVERAGE('Prognoza populace'!T4:Y4)*úmrtnost_státy_projekce!P4)</f>
        <v>85491.574168166684</v>
      </c>
      <c r="R7">
        <f>(AVERAGE('Prognoza populace'!Q4:V4)*úmrtnost_státy_projekce!Q4)</f>
        <v>87186.222294333333</v>
      </c>
      <c r="S7">
        <f>(AVERAGE('Prognoza populace'!V4:AA4)*úmrtnost_státy_projekce!R4)</f>
        <v>84936.799037999997</v>
      </c>
    </row>
    <row r="8" spans="2:19" x14ac:dyDescent="0.2">
      <c r="B8" s="35">
        <v>4</v>
      </c>
      <c r="C8" s="37" t="s">
        <v>4</v>
      </c>
      <c r="D8">
        <f>(AVERAGE('Prognoza populace'!C5:H5)*úmrtnost_státy_projekce!C5)</f>
        <v>53908.641185</v>
      </c>
      <c r="E8">
        <f>(AVERAGE('Prognoza populace'!H5:M5)*úmrtnost_státy_projekce!D5)</f>
        <v>52838.65386666666</v>
      </c>
      <c r="F8">
        <f>(AVERAGE('Prognoza populace'!E5:J5)*úmrtnost_státy_projekce!E5)</f>
        <v>54857.273343833331</v>
      </c>
      <c r="G8">
        <f>(AVERAGE('Prognoza populace'!J5:O5)*úmrtnost_státy_projekce!F5)</f>
        <v>55235.706083833335</v>
      </c>
      <c r="H8">
        <f>(AVERAGE('Prognoza populace'!G5:L5)*úmrtnost_státy_projekce!G5)</f>
        <v>58597.314400000003</v>
      </c>
      <c r="I8">
        <f>(AVERAGE('Prognoza populace'!L5:Q5)*úmrtnost_státy_projekce!H5)</f>
        <v>58443.401549999995</v>
      </c>
      <c r="J8">
        <f>(AVERAGE('Prognoza populace'!I5:N5)*úmrtnost_státy_projekce!I5)</f>
        <v>60411.884706666671</v>
      </c>
      <c r="K8">
        <f>(AVERAGE('Prognoza populace'!N5:S5)*úmrtnost_státy_projekce!J5)</f>
        <v>59203.269101666658</v>
      </c>
      <c r="L8">
        <f>(AVERAGE('Prognoza populace'!K5:P5)*úmrtnost_státy_projekce!K5)</f>
        <v>61147.015766666664</v>
      </c>
      <c r="M8">
        <f>(AVERAGE('Prognoza populace'!P5:U5)*úmrtnost_státy_projekce!L5)</f>
        <v>60319.162892333326</v>
      </c>
      <c r="N8">
        <f>(AVERAGE('Prognoza populace'!M5:R5)*úmrtnost_státy_projekce!M5)</f>
        <v>62385.140616000004</v>
      </c>
      <c r="O8">
        <f>(AVERAGE('Prognoza populace'!R5:W5)*úmrtnost_státy_projekce!N5)</f>
        <v>60251.020364166667</v>
      </c>
      <c r="P8">
        <f>(AVERAGE('Prognoza populace'!O5:T5)*úmrtnost_státy_projekce!O5)</f>
        <v>60496.489614166654</v>
      </c>
      <c r="Q8">
        <f>(AVERAGE('Prognoza populace'!T5:Y5)*úmrtnost_státy_projekce!P5)</f>
        <v>57384.533281833326</v>
      </c>
      <c r="R8">
        <f>(AVERAGE('Prognoza populace'!Q5:V5)*úmrtnost_státy_projekce!Q5)</f>
        <v>57588.139840000003</v>
      </c>
      <c r="S8">
        <f>(AVERAGE('Prognoza populace'!V5:AA5)*úmrtnost_státy_projekce!R5)</f>
        <v>54973.328009666679</v>
      </c>
    </row>
    <row r="9" spans="2:19" x14ac:dyDescent="0.2">
      <c r="B9" s="35">
        <v>5</v>
      </c>
      <c r="C9" s="37" t="s">
        <v>3</v>
      </c>
      <c r="D9">
        <f>(AVERAGE('Prognoza populace'!C6:H6)*úmrtnost_státy_projekce!C6)</f>
        <v>9090.4240023333314</v>
      </c>
      <c r="E9">
        <f>(AVERAGE('Prognoza populace'!H6:M6)*úmrtnost_státy_projekce!D6)</f>
        <v>9937.8727976666669</v>
      </c>
      <c r="F9">
        <f>(AVERAGE('Prognoza populace'!E6:J6)*úmrtnost_státy_projekce!E6)</f>
        <v>10407.447869666667</v>
      </c>
      <c r="G9">
        <f>(AVERAGE('Prognoza populace'!J6:O6)*úmrtnost_státy_projekce!F6)</f>
        <v>11339.220290000001</v>
      </c>
      <c r="H9">
        <f>(AVERAGE('Prognoza populace'!G6:L6)*úmrtnost_státy_projekce!G6)</f>
        <v>11913.074416666666</v>
      </c>
      <c r="I9">
        <f>(AVERAGE('Prognoza populace'!L6:Q6)*úmrtnost_státy_projekce!H6)</f>
        <v>12969.392094999999</v>
      </c>
      <c r="J9">
        <f>(AVERAGE('Prognoza populace'!I6:N6)*úmrtnost_státy_projekce!I6)</f>
        <v>13570.679657666667</v>
      </c>
      <c r="K9">
        <f>(AVERAGE('Prognoza populace'!N6:S6)*úmrtnost_státy_projekce!J6)</f>
        <v>14633.482344</v>
      </c>
      <c r="L9">
        <f>(AVERAGE('Prognoza populace'!K6:P6)*úmrtnost_státy_projekce!K6)</f>
        <v>15196.088505</v>
      </c>
      <c r="M9">
        <f>(AVERAGE('Prognoza populace'!P6:U6)*úmrtnost_státy_projekce!L6)</f>
        <v>16229.984522499999</v>
      </c>
      <c r="N9">
        <f>(AVERAGE('Prognoza populace'!M6:R6)*úmrtnost_státy_projekce!M6)</f>
        <v>16675.043280000002</v>
      </c>
      <c r="O9">
        <f>(AVERAGE('Prognoza populace'!R6:W6)*úmrtnost_státy_projekce!N6)</f>
        <v>17433.4618085</v>
      </c>
      <c r="P9">
        <f>(AVERAGE('Prognoza populace'!O6:T6)*úmrtnost_státy_projekce!O6)</f>
        <v>17398.749833333335</v>
      </c>
      <c r="Q9">
        <f>(AVERAGE('Prognoza populace'!T6:Y6)*úmrtnost_státy_projekce!P6)</f>
        <v>17643.597614666665</v>
      </c>
      <c r="R9">
        <f>(AVERAGE('Prognoza populace'!Q6:V6)*úmrtnost_státy_projekce!Q6)</f>
        <v>17204.801379500001</v>
      </c>
      <c r="S9">
        <f>(AVERAGE('Prognoza populace'!V6:AA6)*úmrtnost_státy_projekce!R6)</f>
        <v>17141.116718833335</v>
      </c>
    </row>
    <row r="10" spans="2:19" x14ac:dyDescent="0.2">
      <c r="B10" s="35">
        <v>6</v>
      </c>
      <c r="C10" s="37" t="s">
        <v>26</v>
      </c>
      <c r="D10">
        <f>(AVERAGE('Prognoza populace'!C7:H7)*úmrtnost_státy_projekce!C7)</f>
        <v>116684.9504165</v>
      </c>
      <c r="E10">
        <f>(AVERAGE('Prognoza populace'!H7:M7)*úmrtnost_státy_projekce!D7)</f>
        <v>122460.85193016667</v>
      </c>
      <c r="F10">
        <f>(AVERAGE('Prognoza populace'!E7:J7)*úmrtnost_státy_projekce!E7)</f>
        <v>129609.77853499998</v>
      </c>
      <c r="G10">
        <f>(AVERAGE('Prognoza populace'!J7:O7)*úmrtnost_státy_projekce!F7)</f>
        <v>135135.89217600002</v>
      </c>
      <c r="H10">
        <f>(AVERAGE('Prognoza populace'!G7:L7)*úmrtnost_státy_projekce!G7)</f>
        <v>136844.8156305</v>
      </c>
      <c r="I10">
        <f>(AVERAGE('Prognoza populace'!L7:Q7)*úmrtnost_státy_projekce!H7)</f>
        <v>135830.16757000002</v>
      </c>
      <c r="J10">
        <f>(AVERAGE('Prognoza populace'!I7:N7)*úmrtnost_státy_projekce!I7)</f>
        <v>136946.60527900001</v>
      </c>
      <c r="K10">
        <f>(AVERAGE('Prognoza populace'!N7:S7)*úmrtnost_státy_projekce!J7)</f>
        <v>140338.59320499998</v>
      </c>
      <c r="L10">
        <f>(AVERAGE('Prognoza populace'!K7:P7)*úmrtnost_státy_projekce!K7)</f>
        <v>146253.50993000003</v>
      </c>
      <c r="M10">
        <f>(AVERAGE('Prognoza populace'!P7:U7)*úmrtnost_státy_projekce!L7)</f>
        <v>148044.47582966668</v>
      </c>
      <c r="N10">
        <f>(AVERAGE('Prognoza populace'!M7:R7)*úmrtnost_státy_projekce!M7)</f>
        <v>145409.18781199999</v>
      </c>
      <c r="O10">
        <f>(AVERAGE('Prognoza populace'!R7:W7)*úmrtnost_státy_projekce!N7)</f>
        <v>136671.51915000001</v>
      </c>
      <c r="P10">
        <f>(AVERAGE('Prognoza populace'!O7:T7)*úmrtnost_státy_projekce!O7)</f>
        <v>128092.69553383334</v>
      </c>
      <c r="Q10">
        <f>(AVERAGE('Prognoza populace'!T7:Y7)*úmrtnost_státy_projekce!P7)</f>
        <v>120082.66442000002</v>
      </c>
      <c r="R10">
        <f>(AVERAGE('Prognoza populace'!Q7:V7)*úmrtnost_státy_projekce!Q7)</f>
        <v>116210.62555200001</v>
      </c>
      <c r="S10">
        <f>(AVERAGE('Prognoza populace'!V7:AA7)*úmrtnost_státy_projekce!R7)</f>
        <v>115414.08855166669</v>
      </c>
    </row>
    <row r="11" spans="2:19" x14ac:dyDescent="0.2">
      <c r="B11" s="35">
        <v>7</v>
      </c>
      <c r="C11" s="37" t="s">
        <v>5</v>
      </c>
      <c r="D11">
        <f>(AVERAGE('Prognoza populace'!C8:H8)*úmrtnost_státy_projekce!C8)</f>
        <v>58724.350737499997</v>
      </c>
      <c r="E11">
        <f>(AVERAGE('Prognoza populace'!H8:M8)*úmrtnost_státy_projekce!D8)</f>
        <v>62289.057891666671</v>
      </c>
      <c r="F11">
        <f>(AVERAGE('Prognoza populace'!E8:J8)*úmrtnost_státy_projekce!E8)</f>
        <v>64022.364691833332</v>
      </c>
      <c r="G11">
        <f>(AVERAGE('Prognoza populace'!J8:O8)*úmrtnost_státy_projekce!F8)</f>
        <v>66689.026727999997</v>
      </c>
      <c r="H11">
        <f>(AVERAGE('Prognoza populace'!G8:L8)*úmrtnost_státy_projekce!G8)</f>
        <v>66511.398960166654</v>
      </c>
      <c r="I11">
        <f>(AVERAGE('Prognoza populace'!L8:Q8)*úmrtnost_státy_projekce!H8)</f>
        <v>67579.666623333324</v>
      </c>
      <c r="J11">
        <f>(AVERAGE('Prognoza populace'!I8:N8)*úmrtnost_státy_projekce!I8)</f>
        <v>67143.692565833335</v>
      </c>
      <c r="K11">
        <f>(AVERAGE('Prognoza populace'!N8:S8)*úmrtnost_státy_projekce!J8)</f>
        <v>68002.10078316665</v>
      </c>
      <c r="L11">
        <f>(AVERAGE('Prognoza populace'!K8:P8)*úmrtnost_státy_projekce!K8)</f>
        <v>66065.436421166654</v>
      </c>
      <c r="M11">
        <f>(AVERAGE('Prognoza populace'!P8:U8)*úmrtnost_státy_projekce!L8)</f>
        <v>64734.44466833333</v>
      </c>
      <c r="N11">
        <f>(AVERAGE('Prognoza populace'!M8:R8)*úmrtnost_státy_projekce!M8)</f>
        <v>62739.481079999998</v>
      </c>
      <c r="O11">
        <f>(AVERAGE('Prognoza populace'!R8:W8)*úmrtnost_státy_projekce!N8)</f>
        <v>63469.011131999992</v>
      </c>
      <c r="P11">
        <f>(AVERAGE('Prognoza populace'!O8:T8)*úmrtnost_státy_projekce!O8)</f>
        <v>64211.103410999996</v>
      </c>
      <c r="Q11">
        <f>(AVERAGE('Prognoza populace'!T8:Y8)*úmrtnost_státy_projekce!P8)</f>
        <v>66038.302710000004</v>
      </c>
      <c r="R11">
        <f>(AVERAGE('Prognoza populace'!Q8:V8)*úmrtnost_státy_projekce!Q8)</f>
        <v>65092.796549999992</v>
      </c>
      <c r="S11">
        <f>(AVERAGE('Prognoza populace'!V8:AA8)*úmrtnost_státy_projekce!R8)</f>
        <v>64122.66865033334</v>
      </c>
    </row>
    <row r="12" spans="2:19" x14ac:dyDescent="0.2">
      <c r="B12" s="35">
        <v>8</v>
      </c>
      <c r="C12" s="37" t="s">
        <v>6</v>
      </c>
      <c r="D12">
        <f>(AVERAGE('Prognoza populace'!C9:H9)*úmrtnost_státy_projekce!C9)</f>
        <v>16029.75584</v>
      </c>
      <c r="E12">
        <f>(AVERAGE('Prognoza populace'!H9:M9)*úmrtnost_státy_projekce!D9)</f>
        <v>16149.794879166666</v>
      </c>
      <c r="F12">
        <f>(AVERAGE('Prognoza populace'!E9:J9)*úmrtnost_státy_projekce!E9)</f>
        <v>16672.097738999997</v>
      </c>
      <c r="G12">
        <f>(AVERAGE('Prognoza populace'!J9:O9)*úmrtnost_státy_projekce!F9)</f>
        <v>16743.128885000002</v>
      </c>
      <c r="H12">
        <f>(AVERAGE('Prognoza populace'!G9:L9)*úmrtnost_státy_projekce!G9)</f>
        <v>17533.356136666669</v>
      </c>
      <c r="I12">
        <f>(AVERAGE('Prognoza populace'!L9:Q9)*úmrtnost_státy_projekce!H9)</f>
        <v>17707.689483999999</v>
      </c>
      <c r="J12">
        <f>(AVERAGE('Prognoza populace'!I9:N9)*úmrtnost_státy_projekce!I9)</f>
        <v>18261.400788500003</v>
      </c>
      <c r="K12">
        <f>(AVERAGE('Prognoza populace'!N9:S9)*úmrtnost_státy_projekce!J9)</f>
        <v>17998.523399999998</v>
      </c>
      <c r="L12">
        <f>(AVERAGE('Prognoza populace'!K9:P9)*úmrtnost_státy_projekce!K9)</f>
        <v>18583.050159166665</v>
      </c>
      <c r="M12">
        <f>(AVERAGE('Prognoza populace'!P9:U9)*úmrtnost_státy_projekce!L9)</f>
        <v>18625.594819999998</v>
      </c>
      <c r="N12">
        <f>(AVERAGE('Prognoza populace'!M9:R9)*úmrtnost_státy_projekce!M9)</f>
        <v>19320.672348</v>
      </c>
      <c r="O12">
        <f>(AVERAGE('Prognoza populace'!R9:W9)*úmrtnost_státy_projekce!N9)</f>
        <v>18833.906041666665</v>
      </c>
      <c r="P12">
        <f>(AVERAGE('Prognoza populace'!O9:T9)*úmrtnost_státy_projekce!O9)</f>
        <v>18660.426371666668</v>
      </c>
      <c r="Q12">
        <f>(AVERAGE('Prognoza populace'!T9:Y9)*úmrtnost_státy_projekce!P9)</f>
        <v>17255.203647666665</v>
      </c>
      <c r="R12">
        <f>(AVERAGE('Prognoza populace'!Q9:V9)*úmrtnost_státy_projekce!Q9)</f>
        <v>16520.649945666664</v>
      </c>
      <c r="S12">
        <f>(AVERAGE('Prognoza populace'!V9:AA9)*úmrtnost_státy_projekce!R9)</f>
        <v>15944.61044</v>
      </c>
    </row>
    <row r="13" spans="2:19" x14ac:dyDescent="0.2">
      <c r="B13" s="35">
        <v>9</v>
      </c>
      <c r="C13" s="37" t="s">
        <v>7</v>
      </c>
      <c r="D13">
        <f>(AVERAGE('Prognoza populace'!C10:H10)*úmrtnost_státy_projekce!C10)</f>
        <v>55916.236871000016</v>
      </c>
      <c r="E13">
        <f>(AVERAGE('Prognoza populace'!H10:M10)*úmrtnost_státy_projekce!D10)</f>
        <v>59101.548489500012</v>
      </c>
      <c r="F13">
        <f>(AVERAGE('Prognoza populace'!E10:J10)*úmrtnost_státy_projekce!E10)</f>
        <v>63392.332613999992</v>
      </c>
      <c r="G13">
        <f>(AVERAGE('Prognoza populace'!J10:O10)*úmrtnost_státy_projekce!F10)</f>
        <v>68026.976286833335</v>
      </c>
      <c r="H13">
        <f>(AVERAGE('Prognoza populace'!G10:L10)*úmrtnost_státy_projekce!G10)</f>
        <v>70277.949004500013</v>
      </c>
      <c r="I13">
        <f>(AVERAGE('Prognoza populace'!L10:Q10)*úmrtnost_státy_projekce!H10)</f>
        <v>70045.174817000006</v>
      </c>
      <c r="J13">
        <f>(AVERAGE('Prognoza populace'!I10:N10)*úmrtnost_státy_projekce!I10)</f>
        <v>68575.858236</v>
      </c>
      <c r="K13">
        <f>(AVERAGE('Prognoza populace'!N10:S10)*úmrtnost_státy_projekce!J10)</f>
        <v>67164.240533666656</v>
      </c>
      <c r="L13">
        <f>(AVERAGE('Prognoza populace'!K10:P10)*úmrtnost_státy_projekce!K10)</f>
        <v>65840.367566666668</v>
      </c>
      <c r="M13">
        <f>(AVERAGE('Prognoza populace'!P10:U10)*úmrtnost_státy_projekce!L10)</f>
        <v>65479.523303999995</v>
      </c>
      <c r="N13">
        <f>(AVERAGE('Prognoza populace'!M10:R10)*úmrtnost_státy_projekce!M10)</f>
        <v>66720.33905333333</v>
      </c>
      <c r="O13">
        <f>(AVERAGE('Prognoza populace'!R10:W10)*úmrtnost_státy_projekce!N10)</f>
        <v>67779.941443999996</v>
      </c>
      <c r="P13">
        <f>(AVERAGE('Prognoza populace'!O10:T10)*úmrtnost_státy_projekce!O10)</f>
        <v>68251.656088000003</v>
      </c>
      <c r="Q13">
        <f>(AVERAGE('Prognoza populace'!T10:Y10)*úmrtnost_státy_projekce!P10)</f>
        <v>67587.088422000015</v>
      </c>
      <c r="R13">
        <f>(AVERAGE('Prognoza populace'!Q10:V10)*úmrtnost_státy_projekce!Q10)</f>
        <v>66901.386329999994</v>
      </c>
      <c r="S13">
        <f>(AVERAGE('Prognoza populace'!V10:AA10)*úmrtnost_státy_projekce!R10)</f>
        <v>65829.901628499996</v>
      </c>
    </row>
    <row r="14" spans="2:19" x14ac:dyDescent="0.2">
      <c r="B14" s="35">
        <v>10</v>
      </c>
      <c r="C14" s="37" t="s">
        <v>8</v>
      </c>
      <c r="D14">
        <f>(AVERAGE('Prognoza populace'!C11:H11)*úmrtnost_státy_projekce!C11)</f>
        <v>624461.51279499999</v>
      </c>
      <c r="E14">
        <f>(AVERAGE('Prognoza populace'!H11:M11)*úmrtnost_státy_projekce!D11)</f>
        <v>643367.70498000004</v>
      </c>
      <c r="F14">
        <f>(AVERAGE('Prognoza populace'!E11:J11)*úmrtnost_státy_projekce!E11)</f>
        <v>659727.32946966658</v>
      </c>
      <c r="G14">
        <f>(AVERAGE('Prognoza populace'!J11:O11)*úmrtnost_státy_projekce!F11)</f>
        <v>705821.58273000014</v>
      </c>
      <c r="H14">
        <f>(AVERAGE('Prognoza populace'!G11:L11)*úmrtnost_státy_projekce!G11)</f>
        <v>741392.95814566663</v>
      </c>
      <c r="I14">
        <f>(AVERAGE('Prognoza populace'!L11:Q11)*úmrtnost_státy_projekce!H11)</f>
        <v>771468.74193899985</v>
      </c>
      <c r="J14">
        <f>(AVERAGE('Prognoza populace'!I11:N11)*úmrtnost_státy_projekce!I11)</f>
        <v>776817.62728000013</v>
      </c>
      <c r="K14">
        <f>(AVERAGE('Prognoza populace'!N11:S11)*úmrtnost_státy_projekce!J11)</f>
        <v>789143.97124333342</v>
      </c>
      <c r="L14">
        <f>(AVERAGE('Prognoza populace'!K11:P11)*úmrtnost_státy_projekce!K11)</f>
        <v>782702.40905999986</v>
      </c>
      <c r="M14">
        <f>(AVERAGE('Prognoza populace'!P11:U11)*úmrtnost_státy_projekce!L11)</f>
        <v>777407.99705933325</v>
      </c>
      <c r="N14">
        <f>(AVERAGE('Prognoza populace'!M11:R11)*úmrtnost_státy_projekce!M11)</f>
        <v>762412.85483066668</v>
      </c>
      <c r="O14">
        <f>(AVERAGE('Prognoza populace'!R11:W11)*úmrtnost_státy_projekce!N11)</f>
        <v>758150.93059533346</v>
      </c>
      <c r="P14">
        <f>(AVERAGE('Prognoza populace'!O11:T11)*úmrtnost_státy_projekce!O11)</f>
        <v>751052.4408765001</v>
      </c>
      <c r="Q14">
        <f>(AVERAGE('Prognoza populace'!T11:Y11)*úmrtnost_státy_projekce!P11)</f>
        <v>749819.1562195</v>
      </c>
      <c r="R14">
        <f>(AVERAGE('Prognoza populace'!Q11:V11)*úmrtnost_státy_projekce!Q11)</f>
        <v>746156.26653333358</v>
      </c>
      <c r="S14">
        <f>(AVERAGE('Prognoza populace'!V11:AA11)*úmrtnost_státy_projekce!R11)</f>
        <v>756118.34663816658</v>
      </c>
    </row>
    <row r="15" spans="2:19" x14ac:dyDescent="0.2">
      <c r="B15" s="35">
        <v>11</v>
      </c>
      <c r="C15" s="37" t="s">
        <v>9</v>
      </c>
      <c r="D15">
        <f>(AVERAGE('Prognoza populace'!C12:H12)*úmrtnost_státy_projekce!C12)</f>
        <v>983547.72947733337</v>
      </c>
      <c r="E15">
        <f>(AVERAGE('Prognoza populace'!H12:M12)*úmrtnost_státy_projekce!D12)</f>
        <v>984663.94593933329</v>
      </c>
      <c r="F15">
        <f>(AVERAGE('Prognoza populace'!E12:J12)*úmrtnost_státy_projekce!E12)</f>
        <v>995967.01318333321</v>
      </c>
      <c r="G15">
        <f>(AVERAGE('Prognoza populace'!J12:O12)*úmrtnost_státy_projekce!F12)</f>
        <v>1011351.3822781665</v>
      </c>
      <c r="H15">
        <f>(AVERAGE('Prognoza populace'!G12:L12)*úmrtnost_státy_projekce!G12)</f>
        <v>1059377.5578929998</v>
      </c>
      <c r="I15">
        <f>(AVERAGE('Prognoza populace'!L12:Q12)*úmrtnost_státy_projekce!H12)</f>
        <v>1114959.8252089999</v>
      </c>
      <c r="J15">
        <f>(AVERAGE('Prognoza populace'!I12:N12)*úmrtnost_státy_projekce!I12)</f>
        <v>1159383.1736106665</v>
      </c>
      <c r="K15">
        <f>(AVERAGE('Prognoza populace'!N12:S12)*úmrtnost_státy_projekce!J12)</f>
        <v>1152512.8698668333</v>
      </c>
      <c r="L15">
        <f>(AVERAGE('Prognoza populace'!K12:P12)*úmrtnost_státy_projekce!K12)</f>
        <v>1116711.5375143334</v>
      </c>
      <c r="M15">
        <f>(AVERAGE('Prognoza populace'!P12:U12)*úmrtnost_státy_projekce!L12)</f>
        <v>1063598.6770245</v>
      </c>
      <c r="N15">
        <f>(AVERAGE('Prognoza populace'!M12:R12)*úmrtnost_státy_projekce!M12)</f>
        <v>1045884.6111959999</v>
      </c>
      <c r="O15">
        <f>(AVERAGE('Prognoza populace'!R12:W12)*úmrtnost_státy_projekce!N12)</f>
        <v>1036491.457554</v>
      </c>
      <c r="P15">
        <f>(AVERAGE('Prognoza populace'!O12:T12)*úmrtnost_státy_projekce!O12)</f>
        <v>1027991.0070628332</v>
      </c>
      <c r="Q15">
        <f>(AVERAGE('Prognoza populace'!T12:Y12)*úmrtnost_státy_projekce!P12)</f>
        <v>990933.30323750013</v>
      </c>
      <c r="R15">
        <f>(AVERAGE('Prognoza populace'!Q12:V12)*úmrtnost_státy_projekce!Q12)</f>
        <v>959897.43642000004</v>
      </c>
      <c r="S15">
        <f>(AVERAGE('Prognoza populace'!V12:AA12)*úmrtnost_státy_projekce!R12)</f>
        <v>921891.80044666678</v>
      </c>
    </row>
    <row r="16" spans="2:19" x14ac:dyDescent="0.2">
      <c r="B16" s="35">
        <v>12</v>
      </c>
      <c r="C16" s="37" t="s">
        <v>10</v>
      </c>
      <c r="D16">
        <f>(AVERAGE('Prognoza populace'!C13:H13)*úmrtnost_státy_projekce!C13)</f>
        <v>116986.43785999999</v>
      </c>
      <c r="E16">
        <f>(AVERAGE('Prognoza populace'!H13:M13)*úmrtnost_státy_projekce!D13)</f>
        <v>117991.42964</v>
      </c>
      <c r="F16">
        <f>(AVERAGE('Prognoza populace'!E13:J13)*úmrtnost_státy_projekce!E13)</f>
        <v>123399.90853800002</v>
      </c>
      <c r="G16">
        <f>(AVERAGE('Prognoza populace'!J13:O13)*úmrtnost_státy_projekce!F13)</f>
        <v>125082.17893799998</v>
      </c>
      <c r="H16">
        <f>(AVERAGE('Prognoza populace'!G13:L13)*úmrtnost_státy_projekce!G13)</f>
        <v>133914.49053499999</v>
      </c>
      <c r="I16">
        <f>(AVERAGE('Prognoza populace'!L13:Q13)*úmrtnost_státy_projekce!H13)</f>
        <v>138906.77000666666</v>
      </c>
      <c r="J16">
        <f>(AVERAGE('Prognoza populace'!I13:N13)*úmrtnost_státy_projekce!I13)</f>
        <v>149159.16556533333</v>
      </c>
      <c r="K16">
        <f>(AVERAGE('Prognoza populace'!N13:S13)*úmrtnost_státy_projekce!J13)</f>
        <v>153831.26003850001</v>
      </c>
      <c r="L16">
        <f>(AVERAGE('Prognoza populace'!K13:P13)*úmrtnost_státy_projekce!K13)</f>
        <v>161795.854689</v>
      </c>
      <c r="M16">
        <f>(AVERAGE('Prognoza populace'!P13:U13)*úmrtnost_státy_projekce!L13)</f>
        <v>160753.48296966666</v>
      </c>
      <c r="N16">
        <f>(AVERAGE('Prognoza populace'!M13:R13)*úmrtnost_státy_projekce!M13)</f>
        <v>159900.73992466668</v>
      </c>
      <c r="O16">
        <f>(AVERAGE('Prognoza populace'!R13:W13)*úmrtnost_státy_projekce!N13)</f>
        <v>150034.06326999998</v>
      </c>
      <c r="P16">
        <f>(AVERAGE('Prognoza populace'!O13:T13)*úmrtnost_státy_projekce!O13)</f>
        <v>143745.93806999997</v>
      </c>
      <c r="Q16">
        <f>(AVERAGE('Prognoza populace'!T13:Y13)*úmrtnost_státy_projekce!P13)</f>
        <v>134751.70307950003</v>
      </c>
      <c r="R16">
        <f>(AVERAGE('Prognoza populace'!Q13:V13)*úmrtnost_státy_projekce!Q13)</f>
        <v>135502.83925316666</v>
      </c>
      <c r="S16">
        <f>(AVERAGE('Prognoza populace'!V13:AA13)*úmrtnost_státy_projekce!R13)</f>
        <v>133720.456118</v>
      </c>
    </row>
    <row r="17" spans="2:19" x14ac:dyDescent="0.2">
      <c r="B17" s="35">
        <v>13</v>
      </c>
      <c r="C17" s="37" t="s">
        <v>11</v>
      </c>
      <c r="D17">
        <f>(AVERAGE('Prognoza populace'!C14:H14)*úmrtnost_státy_projekce!C14)</f>
        <v>124195.56578400001</v>
      </c>
      <c r="E17">
        <f>(AVERAGE('Prognoza populace'!H14:M14)*úmrtnost_státy_projekce!D14)</f>
        <v>126832.08111</v>
      </c>
      <c r="F17">
        <f>(AVERAGE('Prognoza populace'!E14:J14)*úmrtnost_státy_projekce!E14)</f>
        <v>133355.40905250001</v>
      </c>
      <c r="G17">
        <f>(AVERAGE('Prognoza populace'!J14:O14)*úmrtnost_státy_projekce!F14)</f>
        <v>135169.284992</v>
      </c>
      <c r="H17">
        <f>(AVERAGE('Prognoza populace'!G14:L14)*úmrtnost_státy_projekce!G14)</f>
        <v>138577.49972266666</v>
      </c>
      <c r="I17">
        <f>(AVERAGE('Prognoza populace'!L14:Q14)*úmrtnost_státy_projekce!H14)</f>
        <v>135416.45046866668</v>
      </c>
      <c r="J17">
        <f>(AVERAGE('Prognoza populace'!I14:N14)*úmrtnost_státy_projekce!I14)</f>
        <v>136738.42192266666</v>
      </c>
      <c r="K17">
        <f>(AVERAGE('Prognoza populace'!N14:S14)*úmrtnost_státy_projekce!J14)</f>
        <v>135508.60870450002</v>
      </c>
      <c r="L17">
        <f>(AVERAGE('Prognoza populace'!K14:P14)*úmrtnost_státy_projekce!K14)</f>
        <v>140457.06386249998</v>
      </c>
      <c r="M17">
        <f>(AVERAGE('Prognoza populace'!P14:U14)*úmrtnost_státy_projekce!L14)</f>
        <v>138426.93256816667</v>
      </c>
      <c r="N17">
        <f>(AVERAGE('Prognoza populace'!M14:R14)*úmrtnost_státy_projekce!M14)</f>
        <v>137990.26571550002</v>
      </c>
      <c r="O17">
        <f>(AVERAGE('Prognoza populace'!R14:W14)*úmrtnost_státy_projekce!N14)</f>
        <v>130462.86933333335</v>
      </c>
      <c r="P17">
        <f>(AVERAGE('Prognoza populace'!O14:T14)*úmrtnost_státy_projekce!O14)</f>
        <v>127922.9946315</v>
      </c>
      <c r="Q17">
        <f>(AVERAGE('Prognoza populace'!T14:Y14)*úmrtnost_státy_projekce!P14)</f>
        <v>121180.43050966666</v>
      </c>
      <c r="R17">
        <f>(AVERAGE('Prognoza populace'!Q14:V14)*úmrtnost_státy_projekce!Q14)</f>
        <v>119398.81680066668</v>
      </c>
      <c r="S17">
        <f>(AVERAGE('Prognoza populace'!V14:AA14)*úmrtnost_státy_projekce!R14)</f>
        <v>113409.10308</v>
      </c>
    </row>
    <row r="18" spans="2:19" x14ac:dyDescent="0.2">
      <c r="B18" s="35">
        <v>14</v>
      </c>
      <c r="C18" s="37" t="s">
        <v>12</v>
      </c>
      <c r="D18">
        <f>(AVERAGE('Prognoza populace'!C15:H15)*úmrtnost_státy_projekce!C15)</f>
        <v>32697.494916666667</v>
      </c>
      <c r="E18">
        <f>(AVERAGE('Prognoza populace'!H15:M15)*úmrtnost_státy_projekce!D15)</f>
        <v>36201.556969333331</v>
      </c>
      <c r="F18">
        <f>(AVERAGE('Prognoza populace'!E15:J15)*úmrtnost_státy_projekce!E15)</f>
        <v>38712.678689499997</v>
      </c>
      <c r="G18">
        <f>(AVERAGE('Prognoza populace'!J15:O15)*úmrtnost_státy_projekce!F15)</f>
        <v>43158.946924333337</v>
      </c>
      <c r="H18">
        <f>(AVERAGE('Prognoza populace'!G15:L15)*úmrtnost_státy_projekce!G15)</f>
        <v>45465.224804166661</v>
      </c>
      <c r="I18">
        <f>(AVERAGE('Prognoza populace'!L15:Q15)*úmrtnost_státy_projekce!H15)</f>
        <v>49341.209801666679</v>
      </c>
      <c r="J18">
        <f>(AVERAGE('Prognoza populace'!I15:N15)*úmrtnost_státy_projekce!I15)</f>
        <v>51400.093522000003</v>
      </c>
      <c r="K18">
        <f>(AVERAGE('Prognoza populace'!N15:S15)*úmrtnost_státy_projekce!J15)</f>
        <v>56031.856202000003</v>
      </c>
      <c r="L18">
        <f>(AVERAGE('Prognoza populace'!K15:P15)*úmrtnost_státy_projekce!K15)</f>
        <v>58507.597326499992</v>
      </c>
      <c r="M18">
        <f>(AVERAGE('Prognoza populace'!P15:U15)*úmrtnost_státy_projekce!L15)</f>
        <v>62193.357248</v>
      </c>
      <c r="N18">
        <f>(AVERAGE('Prognoza populace'!M15:R15)*úmrtnost_státy_projekce!M15)</f>
        <v>61502.987010166667</v>
      </c>
      <c r="O18">
        <f>(AVERAGE('Prognoza populace'!R15:W15)*úmrtnost_státy_projekce!N15)</f>
        <v>60752.206297999997</v>
      </c>
      <c r="P18">
        <f>(AVERAGE('Prognoza populace'!O15:T15)*úmrtnost_státy_projekce!O15)</f>
        <v>57161.248492499995</v>
      </c>
      <c r="Q18">
        <f>(AVERAGE('Prognoza populace'!T15:Y15)*úmrtnost_státy_projekce!P15)</f>
        <v>57384.689008166672</v>
      </c>
      <c r="R18">
        <f>(AVERAGE('Prognoza populace'!Q15:V15)*úmrtnost_státy_projekce!Q15)</f>
        <v>58472.07243166666</v>
      </c>
      <c r="S18">
        <f>(AVERAGE('Prognoza populace'!V15:AA15)*úmrtnost_státy_projekce!R15)</f>
        <v>62826.401335666676</v>
      </c>
    </row>
    <row r="19" spans="2:19" x14ac:dyDescent="0.2">
      <c r="B19" s="35">
        <v>15</v>
      </c>
      <c r="C19" s="37" t="s">
        <v>13</v>
      </c>
      <c r="D19">
        <f>(AVERAGE('Prognoza populace'!C16:H16)*úmrtnost_státy_projekce!C16)</f>
        <v>658048.80785800004</v>
      </c>
      <c r="E19">
        <f>(AVERAGE('Prognoza populace'!H16:M16)*úmrtnost_státy_projekce!D16)</f>
        <v>677698.81946100004</v>
      </c>
      <c r="F19">
        <f>(AVERAGE('Prognoza populace'!E16:J16)*úmrtnost_státy_projekce!E16)</f>
        <v>713172.93215000001</v>
      </c>
      <c r="G19">
        <f>(AVERAGE('Prognoza populace'!J16:O16)*úmrtnost_státy_projekce!F16)</f>
        <v>736083.28348183341</v>
      </c>
      <c r="H19">
        <f>(AVERAGE('Prognoza populace'!G16:L16)*úmrtnost_státy_projekce!G16)</f>
        <v>784519.48895916657</v>
      </c>
      <c r="I19">
        <f>(AVERAGE('Prognoza populace'!L16:Q16)*úmrtnost_státy_projekce!H16)</f>
        <v>824817.06927400001</v>
      </c>
      <c r="J19">
        <f>(AVERAGE('Prognoza populace'!I16:N16)*úmrtnost_státy_projekce!I16)</f>
        <v>891225.72031516687</v>
      </c>
      <c r="K19">
        <f>(AVERAGE('Prognoza populace'!N16:S16)*úmrtnost_státy_projekce!J16)</f>
        <v>927070.32689699996</v>
      </c>
      <c r="L19">
        <f>(AVERAGE('Prognoza populace'!K16:P16)*úmrtnost_státy_projekce!K16)</f>
        <v>959400.14934933325</v>
      </c>
      <c r="M19">
        <f>(AVERAGE('Prognoza populace'!P16:U16)*úmrtnost_státy_projekce!L16)</f>
        <v>929210.15093166672</v>
      </c>
      <c r="N19">
        <f>(AVERAGE('Prognoza populace'!M16:R16)*úmrtnost_státy_projekce!M16)</f>
        <v>899113.05996133329</v>
      </c>
      <c r="O19">
        <f>(AVERAGE('Prognoza populace'!R16:W16)*úmrtnost_státy_projekce!N16)</f>
        <v>844350.82261133334</v>
      </c>
      <c r="P19">
        <f>(AVERAGE('Prognoza populace'!O16:T16)*úmrtnost_státy_projekce!O16)</f>
        <v>826252.02055433346</v>
      </c>
      <c r="Q19">
        <f>(AVERAGE('Prognoza populace'!T16:Y16)*úmrtnost_státy_projekce!P16)</f>
        <v>799812.7427216667</v>
      </c>
      <c r="R19">
        <f>(AVERAGE('Prognoza populace'!Q16:V16)*úmrtnost_státy_projekce!Q16)</f>
        <v>804944.68107000005</v>
      </c>
      <c r="S19">
        <f>(AVERAGE('Prognoza populace'!V16:AA16)*úmrtnost_státy_projekce!R16)</f>
        <v>788565.18070050015</v>
      </c>
    </row>
    <row r="20" spans="2:19" x14ac:dyDescent="0.2">
      <c r="B20" s="35">
        <v>16</v>
      </c>
      <c r="C20" s="37" t="s">
        <v>14</v>
      </c>
      <c r="D20">
        <f>(AVERAGE('Prognoza populace'!C17:H17)*úmrtnost_státy_projekce!C17)</f>
        <v>27531.600669166666</v>
      </c>
      <c r="E20">
        <f>(AVERAGE('Prognoza populace'!H17:M17)*úmrtnost_státy_projekce!D17)</f>
        <v>27085.310403666666</v>
      </c>
      <c r="F20">
        <f>(AVERAGE('Prognoza populace'!E17:J17)*úmrtnost_státy_projekce!E17)</f>
        <v>28448.821711333338</v>
      </c>
      <c r="G20">
        <f>(AVERAGE('Prognoza populace'!J17:O17)*úmrtnost_státy_projekce!F17)</f>
        <v>27748.943933666666</v>
      </c>
      <c r="H20">
        <f>(AVERAGE('Prognoza populace'!G17:L17)*úmrtnost_státy_projekce!G17)</f>
        <v>28892.332764333336</v>
      </c>
      <c r="I20">
        <f>(AVERAGE('Prognoza populace'!L17:Q17)*úmrtnost_státy_projekce!H17)</f>
        <v>27644.131291500002</v>
      </c>
      <c r="J20">
        <f>(AVERAGE('Prognoza populace'!I17:N17)*úmrtnost_státy_projekce!I17)</f>
        <v>28220.817777166667</v>
      </c>
      <c r="K20">
        <f>(AVERAGE('Prognoza populace'!N17:S17)*úmrtnost_státy_projekce!J17)</f>
        <v>26553.509902499998</v>
      </c>
      <c r="L20">
        <f>(AVERAGE('Prognoza populace'!K17:P17)*úmrtnost_státy_projekce!K17)</f>
        <v>26726.004228000002</v>
      </c>
      <c r="M20">
        <f>(AVERAGE('Prognoza populace'!P17:U17)*úmrtnost_státy_projekce!L17)</f>
        <v>25178.436362</v>
      </c>
      <c r="N20">
        <f>(AVERAGE('Prognoza populace'!M17:R17)*úmrtnost_státy_projekce!M17)</f>
        <v>25444.168237333335</v>
      </c>
      <c r="O20">
        <f>(AVERAGE('Prognoza populace'!R17:W17)*úmrtnost_státy_projekce!N17)</f>
        <v>23632.829523000004</v>
      </c>
      <c r="P20">
        <f>(AVERAGE('Prognoza populace'!O17:T17)*úmrtnost_státy_projekce!O17)</f>
        <v>23248.65984</v>
      </c>
      <c r="Q20">
        <f>(AVERAGE('Prognoza populace'!T17:Y17)*úmrtnost_státy_projekce!P17)</f>
        <v>21392.312613833332</v>
      </c>
      <c r="R20">
        <f>(AVERAGE('Prognoza populace'!Q17:V17)*úmrtnost_státy_projekce!Q17)</f>
        <v>20995.953408666661</v>
      </c>
      <c r="S20">
        <f>(AVERAGE('Prognoza populace'!V17:AA17)*úmrtnost_státy_projekce!R17)</f>
        <v>20125.515614</v>
      </c>
    </row>
    <row r="21" spans="2:19" x14ac:dyDescent="0.2">
      <c r="B21" s="35">
        <v>17</v>
      </c>
      <c r="C21" s="37" t="s">
        <v>15</v>
      </c>
      <c r="D21">
        <f>(AVERAGE('Prognoza populace'!C18:H18)*úmrtnost_státy_projekce!C18)</f>
        <v>38277.369129999999</v>
      </c>
      <c r="E21">
        <f>(AVERAGE('Prognoza populace'!H18:M18)*úmrtnost_státy_projekce!D18)</f>
        <v>37995.663994999995</v>
      </c>
      <c r="F21">
        <f>(AVERAGE('Prognoza populace'!E18:J18)*úmrtnost_státy_projekce!E18)</f>
        <v>39941.089201000003</v>
      </c>
      <c r="G21">
        <f>(AVERAGE('Prognoza populace'!J18:O18)*úmrtnost_státy_projekce!F18)</f>
        <v>39228.718726833329</v>
      </c>
      <c r="H21">
        <f>(AVERAGE('Prognoza populace'!G18:L18)*úmrtnost_státy_projekce!G18)</f>
        <v>41242.376884333338</v>
      </c>
      <c r="I21">
        <f>(AVERAGE('Prognoza populace'!L18:Q18)*úmrtnost_státy_projekce!H18)</f>
        <v>40163.891151999997</v>
      </c>
      <c r="J21">
        <f>(AVERAGE('Prognoza populace'!I18:N18)*úmrtnost_státy_projekce!I18)</f>
        <v>41500.623952166658</v>
      </c>
      <c r="K21">
        <f>(AVERAGE('Prognoza populace'!N18:S18)*úmrtnost_státy_projekce!J18)</f>
        <v>39387.286687499996</v>
      </c>
      <c r="L21">
        <f>(AVERAGE('Prognoza populace'!K18:P18)*úmrtnost_státy_projekce!K18)</f>
        <v>39453.499748000002</v>
      </c>
      <c r="M21">
        <f>(AVERAGE('Prognoza populace'!P18:U18)*úmrtnost_státy_projekce!L18)</f>
        <v>36665.900058666666</v>
      </c>
      <c r="N21">
        <f>(AVERAGE('Prognoza populace'!M18:R18)*úmrtnost_státy_projekce!M18)</f>
        <v>36916.533157999998</v>
      </c>
      <c r="O21">
        <f>(AVERAGE('Prognoza populace'!R18:W18)*úmrtnost_státy_projekce!N18)</f>
        <v>34505.022600999997</v>
      </c>
      <c r="P21">
        <f>(AVERAGE('Prognoza populace'!O18:T18)*úmrtnost_státy_projekce!O18)</f>
        <v>34533.100706666672</v>
      </c>
      <c r="Q21">
        <f>(AVERAGE('Prognoza populace'!T18:Y18)*úmrtnost_státy_projekce!P18)</f>
        <v>32289.912521333335</v>
      </c>
      <c r="R21">
        <f>(AVERAGE('Prognoza populace'!Q18:V18)*úmrtnost_státy_projekce!Q18)</f>
        <v>31942.498023333334</v>
      </c>
      <c r="S21">
        <f>(AVERAGE('Prognoza populace'!V18:AA18)*úmrtnost_státy_projekce!R18)</f>
        <v>29929.074237333331</v>
      </c>
    </row>
    <row r="22" spans="2:19" ht="24" x14ac:dyDescent="0.2">
      <c r="B22" s="35">
        <v>18</v>
      </c>
      <c r="C22" s="37" t="s">
        <v>16</v>
      </c>
      <c r="D22">
        <f>(AVERAGE('Prognoza populace'!C19:H19)*úmrtnost_státy_projekce!C19)</f>
        <v>4564.0200733333331</v>
      </c>
      <c r="E22">
        <f>(AVERAGE('Prognoza populace'!H19:M19)*úmrtnost_státy_projekce!D19)</f>
        <v>4818.8865533333337</v>
      </c>
      <c r="F22">
        <f>(AVERAGE('Prognoza populace'!E19:J19)*úmrtnost_státy_projekce!E19)</f>
        <v>4849.783848</v>
      </c>
      <c r="G22">
        <f>(AVERAGE('Prognoza populace'!J19:O19)*úmrtnost_státy_projekce!F19)</f>
        <v>5369.446732833333</v>
      </c>
      <c r="H22">
        <f>(AVERAGE('Prognoza populace'!G19:L19)*úmrtnost_státy_projekce!G19)</f>
        <v>5633.9332965000012</v>
      </c>
      <c r="I22">
        <f>(AVERAGE('Prognoza populace'!L19:Q19)*úmrtnost_státy_projekce!H19)</f>
        <v>6321.0749276666656</v>
      </c>
      <c r="J22">
        <f>(AVERAGE('Prognoza populace'!I19:N19)*úmrtnost_státy_projekce!I19)</f>
        <v>6558.3598980000006</v>
      </c>
      <c r="K22">
        <f>(AVERAGE('Prognoza populace'!N19:S19)*úmrtnost_státy_projekce!J19)</f>
        <v>7107.5638540000009</v>
      </c>
      <c r="L22">
        <f>(AVERAGE('Prognoza populace'!K19:P19)*úmrtnost_státy_projekce!K19)</f>
        <v>7017.1654406666667</v>
      </c>
      <c r="M22">
        <f>(AVERAGE('Prognoza populace'!P19:U19)*úmrtnost_státy_projekce!L19)</f>
        <v>7238.8487765</v>
      </c>
      <c r="N22">
        <f>(AVERAGE('Prognoza populace'!M19:R19)*úmrtnost_státy_projekce!M19)</f>
        <v>7034.494919499999</v>
      </c>
      <c r="O22">
        <f>(AVERAGE('Prognoza populace'!R19:W19)*úmrtnost_státy_projekce!N19)</f>
        <v>7332.3998009999996</v>
      </c>
      <c r="P22">
        <f>(AVERAGE('Prognoza populace'!O19:T19)*úmrtnost_státy_projekce!O19)</f>
        <v>7148.1019400000014</v>
      </c>
      <c r="Q22">
        <f>(AVERAGE('Prognoza populace'!T19:Y19)*úmrtnost_státy_projekce!P19)</f>
        <v>7222.758686666667</v>
      </c>
      <c r="R22">
        <f>(AVERAGE('Prognoza populace'!Q19:V19)*úmrtnost_státy_projekce!Q19)</f>
        <v>6832.6433450000004</v>
      </c>
      <c r="S22">
        <f>(AVERAGE('Prognoza populace'!V19:AA19)*úmrtnost_státy_projekce!R19)</f>
        <v>6831.3501309999983</v>
      </c>
    </row>
    <row r="23" spans="2:19" x14ac:dyDescent="0.2">
      <c r="B23" s="35">
        <v>19</v>
      </c>
      <c r="C23" s="37" t="s">
        <v>17</v>
      </c>
      <c r="D23">
        <f>(AVERAGE('Prognoza populace'!C20:H20)*úmrtnost_státy_projekce!C20)</f>
        <v>3985.0560566666668</v>
      </c>
      <c r="E23">
        <f>(AVERAGE('Prognoza populace'!H20:M20)*úmrtnost_státy_projekce!D20)</f>
        <v>4377.1987436666659</v>
      </c>
      <c r="F23">
        <f>(AVERAGE('Prognoza populace'!E20:J20)*úmrtnost_státy_projekce!E20)</f>
        <v>4785.2208774999999</v>
      </c>
      <c r="G23">
        <f>(AVERAGE('Prognoza populace'!J20:O20)*úmrtnost_státy_projekce!F20)</f>
        <v>5216.857626</v>
      </c>
      <c r="H23">
        <f>(AVERAGE('Prognoza populace'!G20:L20)*úmrtnost_státy_projekce!G20)</f>
        <v>5482.0174061666676</v>
      </c>
      <c r="I23">
        <f>(AVERAGE('Prognoza populace'!L20:Q20)*úmrtnost_státy_projekce!H20)</f>
        <v>5598.4891001666665</v>
      </c>
      <c r="J23">
        <f>(AVERAGE('Prognoza populace'!I20:N20)*úmrtnost_státy_projekce!I20)</f>
        <v>5600.1954793333325</v>
      </c>
      <c r="K23">
        <f>(AVERAGE('Prognoza populace'!N20:S20)*úmrtnost_státy_projekce!J20)</f>
        <v>5607.6679964999994</v>
      </c>
      <c r="L23">
        <f>(AVERAGE('Prognoza populace'!K20:P20)*úmrtnost_státy_projekce!K20)</f>
        <v>5740.9877333333334</v>
      </c>
      <c r="M23">
        <f>(AVERAGE('Prognoza populace'!P20:U20)*úmrtnost_státy_projekce!L20)</f>
        <v>5930.8997939999999</v>
      </c>
      <c r="N23">
        <f>(AVERAGE('Prognoza populace'!M20:R20)*úmrtnost_státy_projekce!M20)</f>
        <v>6229.9727783333328</v>
      </c>
      <c r="O23">
        <f>(AVERAGE('Prognoza populace'!R20:W20)*úmrtnost_státy_projekce!N20)</f>
        <v>6313.426379333333</v>
      </c>
      <c r="P23">
        <f>(AVERAGE('Prognoza populace'!O20:T20)*úmrtnost_státy_projekce!O20)</f>
        <v>6306.16248</v>
      </c>
      <c r="Q23">
        <f>(AVERAGE('Prognoza populace'!T20:Y20)*úmrtnost_státy_projekce!P20)</f>
        <v>5999.1221949999999</v>
      </c>
      <c r="R23">
        <f>(AVERAGE('Prognoza populace'!Q20:V20)*úmrtnost_státy_projekce!Q20)</f>
        <v>5694.4348166666668</v>
      </c>
      <c r="S23">
        <f>(AVERAGE('Prognoza populace'!V20:AA20)*úmrtnost_státy_projekce!R20)</f>
        <v>5306.4944580000001</v>
      </c>
    </row>
    <row r="24" spans="2:19" ht="24" x14ac:dyDescent="0.2">
      <c r="B24" s="35">
        <v>20</v>
      </c>
      <c r="C24" s="37" t="s">
        <v>18</v>
      </c>
      <c r="D24">
        <f>(AVERAGE('Prognoza populace'!C21:H21)*úmrtnost_státy_projekce!C21)</f>
        <v>158472.06759300001</v>
      </c>
      <c r="E24">
        <f>(AVERAGE('Prognoza populace'!H21:M21)*úmrtnost_státy_projekce!D21)</f>
        <v>169704.48182400002</v>
      </c>
      <c r="F24">
        <f>(AVERAGE('Prognoza populace'!E21:J21)*úmrtnost_státy_projekce!E21)</f>
        <v>180987.33238299997</v>
      </c>
      <c r="G24">
        <f>(AVERAGE('Prognoza populace'!J21:O21)*úmrtnost_státy_projekce!F21)</f>
        <v>196137.67461516667</v>
      </c>
      <c r="H24">
        <f>(AVERAGE('Prognoza populace'!G21:L21)*úmrtnost_státy_projekce!G21)</f>
        <v>206782.33905499999</v>
      </c>
      <c r="I24">
        <f>(AVERAGE('Prognoza populace'!L21:Q21)*úmrtnost_státy_projekce!H21)</f>
        <v>216491.04059199998</v>
      </c>
      <c r="J24">
        <f>(AVERAGE('Prognoza populace'!I21:N21)*úmrtnost_státy_projekce!I21)</f>
        <v>221543.74288566667</v>
      </c>
      <c r="K24">
        <f>(AVERAGE('Prognoza populace'!N21:S21)*úmrtnost_státy_projekce!J21)</f>
        <v>223305.57343049996</v>
      </c>
      <c r="L24">
        <f>(AVERAGE('Prognoza populace'!K21:P21)*úmrtnost_státy_projekce!K21)</f>
        <v>217835.08032000001</v>
      </c>
      <c r="M24">
        <f>(AVERAGE('Prognoza populace'!P21:U21)*úmrtnost_státy_projekce!L21)</f>
        <v>210556.1221573333</v>
      </c>
      <c r="N24">
        <f>(AVERAGE('Prognoza populace'!M21:R21)*úmrtnost_státy_projekce!M21)</f>
        <v>205871.71199999994</v>
      </c>
      <c r="O24">
        <f>(AVERAGE('Prognoza populace'!R21:W21)*úmrtnost_státy_projekce!N21)</f>
        <v>206878.87386833332</v>
      </c>
      <c r="P24">
        <f>(AVERAGE('Prognoza populace'!O21:T21)*úmrtnost_státy_projekce!O21)</f>
        <v>210490.59826599999</v>
      </c>
      <c r="Q24">
        <f>(AVERAGE('Prognoza populace'!T21:Y21)*úmrtnost_státy_projekce!P21)</f>
        <v>211297.12756750002</v>
      </c>
      <c r="R24">
        <f>(AVERAGE('Prognoza populace'!Q21:V21)*úmrtnost_státy_projekce!Q21)</f>
        <v>210261.27340283332</v>
      </c>
      <c r="S24">
        <f>(AVERAGE('Prognoza populace'!V21:AA21)*úmrtnost_státy_projekce!R21)</f>
        <v>206127.10994466671</v>
      </c>
    </row>
    <row r="25" spans="2:19" x14ac:dyDescent="0.2">
      <c r="B25" s="35">
        <v>21</v>
      </c>
      <c r="C25" s="37" t="s">
        <v>19</v>
      </c>
      <c r="D25">
        <f>(AVERAGE('Prognoza populace'!C22:H22)*úmrtnost_státy_projekce!C22)</f>
        <v>401491.67815966671</v>
      </c>
      <c r="E25">
        <f>(AVERAGE('Prognoza populace'!H22:M22)*úmrtnost_státy_projekce!D22)</f>
        <v>416772.92264</v>
      </c>
      <c r="F25">
        <f>(AVERAGE('Prognoza populace'!E22:J22)*úmrtnost_státy_projekce!E22)</f>
        <v>446770.99786666664</v>
      </c>
      <c r="G25">
        <f>(AVERAGE('Prognoza populace'!J22:O22)*úmrtnost_státy_projekce!F22)</f>
        <v>472524.50752650003</v>
      </c>
      <c r="H25">
        <f>(AVERAGE('Prognoza populace'!G22:L22)*úmrtnost_státy_projekce!G22)</f>
        <v>508204.14496000001</v>
      </c>
      <c r="I25">
        <f>(AVERAGE('Prognoza populace'!L22:Q22)*úmrtnost_státy_projekce!H22)</f>
        <v>519870.66416999995</v>
      </c>
      <c r="J25">
        <f>(AVERAGE('Prognoza populace'!I22:N22)*úmrtnost_státy_projekce!I22)</f>
        <v>534032.50491733325</v>
      </c>
      <c r="K25">
        <f>(AVERAGE('Prognoza populace'!N22:S22)*úmrtnost_státy_projekce!J22)</f>
        <v>531852.64459416666</v>
      </c>
      <c r="L25">
        <f>(AVERAGE('Prognoza populace'!K22:P22)*úmrtnost_státy_projekce!K22)</f>
        <v>556655.29893333337</v>
      </c>
      <c r="M25">
        <f>(AVERAGE('Prognoza populace'!P22:U22)*úmrtnost_státy_projekce!L22)</f>
        <v>572973.76204799989</v>
      </c>
      <c r="N25">
        <f>(AVERAGE('Prognoza populace'!M22:R22)*úmrtnost_státy_projekce!M22)</f>
        <v>604426.12160700012</v>
      </c>
      <c r="O25">
        <f>(AVERAGE('Prognoza populace'!R22:W22)*úmrtnost_státy_projekce!N22)</f>
        <v>594052.49116950005</v>
      </c>
      <c r="P25">
        <f>(AVERAGE('Prognoza populace'!O22:T22)*úmrtnost_státy_projekce!O22)</f>
        <v>583429.04532733327</v>
      </c>
      <c r="Q25">
        <f>(AVERAGE('Prognoza populace'!T22:Y22)*úmrtnost_státy_projekce!P22)</f>
        <v>536692.346074</v>
      </c>
      <c r="R25">
        <f>(AVERAGE('Prognoza populace'!Q22:V22)*úmrtnost_státy_projekce!Q22)</f>
        <v>515755.12582750007</v>
      </c>
      <c r="S25">
        <f>(AVERAGE('Prognoza populace'!V22:AA22)*úmrtnost_státy_projekce!R22)</f>
        <v>486651.15556400002</v>
      </c>
    </row>
    <row r="26" spans="2:19" x14ac:dyDescent="0.2">
      <c r="B26" s="35">
        <v>22</v>
      </c>
      <c r="C26" s="37" t="s">
        <v>20</v>
      </c>
      <c r="D26">
        <f>(AVERAGE('Prognoza populace'!C23:H23)*úmrtnost_státy_projekce!C23)</f>
        <v>112885.07182999999</v>
      </c>
      <c r="E26">
        <f>(AVERAGE('Prognoza populace'!H23:M23)*úmrtnost_státy_projekce!D23)</f>
        <v>116447.30938533334</v>
      </c>
      <c r="F26">
        <f>(AVERAGE('Prognoza populace'!E23:J23)*úmrtnost_státy_projekce!E23)</f>
        <v>123002.52437683335</v>
      </c>
      <c r="G26">
        <f>(AVERAGE('Prognoza populace'!J23:O23)*úmrtnost_státy_projekce!F23)</f>
        <v>127288.28723300001</v>
      </c>
      <c r="H26">
        <f>(AVERAGE('Prognoza populace'!G23:L23)*úmrtnost_státy_projekce!G23)</f>
        <v>134797.38741466668</v>
      </c>
      <c r="I26">
        <f>(AVERAGE('Prognoza populace'!L23:Q23)*úmrtnost_státy_projekce!H23)</f>
        <v>139439.60084</v>
      </c>
      <c r="J26">
        <f>(AVERAGE('Prognoza populace'!I23:N23)*úmrtnost_státy_projekce!I23)</f>
        <v>147496.42467466666</v>
      </c>
      <c r="K26">
        <f>(AVERAGE('Prognoza populace'!N23:S23)*úmrtnost_státy_projekce!J23)</f>
        <v>151192.9148535</v>
      </c>
      <c r="L26">
        <f>(AVERAGE('Prognoza populace'!K23:P23)*úmrtnost_státy_projekce!K23)</f>
        <v>156684.71644383334</v>
      </c>
      <c r="M26">
        <f>(AVERAGE('Prognoza populace'!P23:U23)*úmrtnost_státy_projekce!L23)</f>
        <v>153727.46307633331</v>
      </c>
      <c r="N26">
        <f>(AVERAGE('Prognoza populace'!M23:R23)*úmrtnost_státy_projekce!M23)</f>
        <v>149841.53079633333</v>
      </c>
      <c r="O26">
        <f>(AVERAGE('Prognoza populace'!R23:W23)*úmrtnost_státy_projekce!N23)</f>
        <v>139037.99714599998</v>
      </c>
      <c r="P26">
        <f>(AVERAGE('Prognoza populace'!O23:T23)*úmrtnost_státy_projekce!O23)</f>
        <v>134269.59561600001</v>
      </c>
      <c r="Q26">
        <f>(AVERAGE('Prognoza populace'!T23:Y23)*úmrtnost_státy_projekce!P23)</f>
        <v>129429.17933749998</v>
      </c>
      <c r="R26">
        <f>(AVERAGE('Prognoza populace'!Q23:V23)*úmrtnost_státy_projekce!Q23)</f>
        <v>130852.72257633331</v>
      </c>
      <c r="S26">
        <f>(AVERAGE('Prognoza populace'!V23:AA23)*úmrtnost_státy_projekce!R23)</f>
        <v>126789.85480833333</v>
      </c>
    </row>
    <row r="27" spans="2:19" x14ac:dyDescent="0.2">
      <c r="B27" s="35">
        <v>23</v>
      </c>
      <c r="C27" s="37" t="s">
        <v>21</v>
      </c>
      <c r="D27">
        <f>(AVERAGE('Prognoza populace'!C24:H24)*úmrtnost_státy_projekce!C24)</f>
        <v>254407.70918900002</v>
      </c>
      <c r="E27">
        <f>(AVERAGE('Prognoza populace'!H24:M24)*úmrtnost_státy_projekce!D24)</f>
        <v>253577.93943733332</v>
      </c>
      <c r="F27">
        <f>(AVERAGE('Prognoza populace'!E24:J24)*úmrtnost_státy_projekce!E24)</f>
        <v>264989.55599999998</v>
      </c>
      <c r="G27">
        <f>(AVERAGE('Prognoza populace'!J24:O24)*úmrtnost_státy_projekce!F24)</f>
        <v>267236.64970499999</v>
      </c>
      <c r="H27">
        <f>(AVERAGE('Prognoza populace'!G24:L24)*úmrtnost_státy_projekce!G24)</f>
        <v>277927.21868166665</v>
      </c>
      <c r="I27">
        <f>(AVERAGE('Prognoza populace'!L24:Q24)*úmrtnost_státy_projekce!H24)</f>
        <v>274194.03756850003</v>
      </c>
      <c r="J27">
        <f>(AVERAGE('Prognoza populace'!I24:N24)*úmrtnost_státy_projekce!I24)</f>
        <v>282327.91652800003</v>
      </c>
      <c r="K27">
        <f>(AVERAGE('Prognoza populace'!N24:S24)*úmrtnost_státy_projekce!J24)</f>
        <v>280370.75718000002</v>
      </c>
      <c r="L27">
        <f>(AVERAGE('Prognoza populace'!K24:P24)*úmrtnost_státy_projekce!K24)</f>
        <v>288438.67236566666</v>
      </c>
      <c r="M27">
        <f>(AVERAGE('Prognoza populace'!P24:U24)*úmrtnost_státy_projekce!L24)</f>
        <v>278694.14541466668</v>
      </c>
      <c r="N27">
        <f>(AVERAGE('Prognoza populace'!M24:R24)*úmrtnost_státy_projekce!M24)</f>
        <v>276040.35647316667</v>
      </c>
      <c r="O27">
        <f>(AVERAGE('Prognoza populace'!R24:W24)*úmrtnost_státy_projekce!N24)</f>
        <v>259981.53409399997</v>
      </c>
      <c r="P27">
        <f>(AVERAGE('Prognoza populace'!O24:T24)*úmrtnost_státy_projekce!O24)</f>
        <v>255917.03279133333</v>
      </c>
      <c r="Q27">
        <f>(AVERAGE('Prognoza populace'!T24:Y24)*úmrtnost_státy_projekce!P24)</f>
        <v>242342.04550400001</v>
      </c>
      <c r="R27">
        <f>(AVERAGE('Prognoza populace'!Q24:V24)*úmrtnost_státy_projekce!Q24)</f>
        <v>242917.88891383333</v>
      </c>
      <c r="S27">
        <f>(AVERAGE('Prognoza populace'!V24:AA24)*úmrtnost_státy_projekce!R24)</f>
        <v>236854.07170333338</v>
      </c>
    </row>
    <row r="28" spans="2:19" x14ac:dyDescent="0.2">
      <c r="B28" s="35">
        <v>24</v>
      </c>
      <c r="C28" s="37" t="s">
        <v>22</v>
      </c>
      <c r="D28">
        <f>(AVERAGE('Prognoza populace'!C25:H25)*úmrtnost_státy_projekce!C25)</f>
        <v>56563.190455000004</v>
      </c>
      <c r="E28">
        <f>(AVERAGE('Prognoza populace'!H25:M25)*úmrtnost_státy_projekce!D25)</f>
        <v>59816.330861000002</v>
      </c>
      <c r="F28">
        <f>(AVERAGE('Prognoza populace'!E25:J25)*úmrtnost_státy_projekce!E25)</f>
        <v>64677.649981333343</v>
      </c>
      <c r="G28">
        <f>(AVERAGE('Prognoza populace'!J25:O25)*úmrtnost_státy_projekce!F25)</f>
        <v>69059.586915000007</v>
      </c>
      <c r="H28">
        <f>(AVERAGE('Prognoza populace'!G25:L25)*úmrtnost_státy_projekce!G25)</f>
        <v>73384.313305333329</v>
      </c>
      <c r="I28">
        <f>(AVERAGE('Prognoza populace'!L25:Q25)*úmrtnost_státy_projekce!H25)</f>
        <v>74899.91035416667</v>
      </c>
      <c r="J28">
        <f>(AVERAGE('Prognoza populace'!I25:N25)*úmrtnost_státy_projekce!I25)</f>
        <v>76727.349619166664</v>
      </c>
      <c r="K28">
        <f>(AVERAGE('Prognoza populace'!N25:S25)*úmrtnost_státy_projekce!J25)</f>
        <v>77582.306871833323</v>
      </c>
      <c r="L28">
        <f>(AVERAGE('Prognoza populace'!K25:P25)*úmrtnost_státy_projekce!K25)</f>
        <v>81297.209730000002</v>
      </c>
      <c r="M28">
        <f>(AVERAGE('Prognoza populace'!P25:U25)*úmrtnost_státy_projekce!L25)</f>
        <v>83037.367737499997</v>
      </c>
      <c r="N28">
        <f>(AVERAGE('Prognoza populace'!M25:R25)*úmrtnost_státy_projekce!M25)</f>
        <v>84875.738755166662</v>
      </c>
      <c r="O28">
        <f>(AVERAGE('Prognoza populace'!R25:W25)*úmrtnost_státy_projekce!N25)</f>
        <v>81639.696475000004</v>
      </c>
      <c r="P28">
        <f>(AVERAGE('Prognoza populace'!O25:T25)*úmrtnost_státy_projekce!O25)</f>
        <v>78526.376800499987</v>
      </c>
      <c r="Q28">
        <f>(AVERAGE('Prognoza populace'!T25:Y25)*úmrtnost_státy_projekce!P25)</f>
        <v>72466.064521000008</v>
      </c>
      <c r="R28">
        <f>(AVERAGE('Prognoza populace'!Q25:V25)*úmrtnost_státy_projekce!Q25)</f>
        <v>69879.883472666654</v>
      </c>
      <c r="S28">
        <f>(AVERAGE('Prognoza populace'!V25:AA25)*úmrtnost_státy_projekce!R25)</f>
        <v>67204.44679466667</v>
      </c>
    </row>
    <row r="29" spans="2:19" x14ac:dyDescent="0.2">
      <c r="B29" s="35">
        <v>25</v>
      </c>
      <c r="C29" s="37" t="s">
        <v>23</v>
      </c>
      <c r="D29">
        <f>(AVERAGE('Prognoza populace'!C26:H26)*úmrtnost_státy_projekce!C26)</f>
        <v>21727.546115666668</v>
      </c>
      <c r="E29">
        <f>(AVERAGE('Prognoza populace'!H26:M26)*úmrtnost_státy_projekce!D26)</f>
        <v>22583.144250000001</v>
      </c>
      <c r="F29">
        <f>(AVERAGE('Prognoza populace'!E26:J26)*úmrtnost_státy_projekce!E26)</f>
        <v>23930.309664</v>
      </c>
      <c r="G29">
        <f>(AVERAGE('Prognoza populace'!J26:O26)*úmrtnost_státy_projekce!F26)</f>
        <v>25422.687135999993</v>
      </c>
      <c r="H29">
        <f>(AVERAGE('Prognoza populace'!G26:L26)*úmrtnost_státy_projekce!G26)</f>
        <v>27317.171700833333</v>
      </c>
      <c r="I29">
        <f>(AVERAGE('Prognoza populace'!L26:Q26)*úmrtnost_státy_projekce!H26)</f>
        <v>28406.278297166664</v>
      </c>
      <c r="J29">
        <f>(AVERAGE('Prognoza populace'!I26:N26)*úmrtnost_státy_projekce!I26)</f>
        <v>29193.546920000004</v>
      </c>
      <c r="K29">
        <f>(AVERAGE('Prognoza populace'!N26:S26)*úmrtnost_státy_projekce!J26)</f>
        <v>29139.588543999998</v>
      </c>
      <c r="L29">
        <f>(AVERAGE('Prognoza populace'!K26:P26)*úmrtnost_státy_projekce!K26)</f>
        <v>29516.212350666668</v>
      </c>
      <c r="M29">
        <f>(AVERAGE('Prognoza populace'!P26:U26)*úmrtnost_státy_projekce!L26)</f>
        <v>29209.310275</v>
      </c>
      <c r="N29">
        <f>(AVERAGE('Prognoza populace'!M26:R26)*úmrtnost_státy_projekce!M26)</f>
        <v>29044.168751999998</v>
      </c>
      <c r="O29">
        <f>(AVERAGE('Prognoza populace'!R26:W26)*úmrtnost_státy_projekce!N26)</f>
        <v>27513.707333333336</v>
      </c>
      <c r="P29">
        <f>(AVERAGE('Prognoza populace'!O26:T26)*úmrtnost_státy_projekce!O26)</f>
        <v>25833.208199333338</v>
      </c>
      <c r="Q29">
        <f>(AVERAGE('Prognoza populace'!T26:Y26)*úmrtnost_státy_projekce!P26)</f>
        <v>23678.576150666668</v>
      </c>
      <c r="R29">
        <f>(AVERAGE('Prognoza populace'!Q26:V26)*úmrtnost_státy_projekce!Q26)</f>
        <v>22845.064319500001</v>
      </c>
      <c r="S29">
        <f>(AVERAGE('Prognoza populace'!V26:AA26)*úmrtnost_státy_projekce!R26)</f>
        <v>22556.138772999999</v>
      </c>
    </row>
    <row r="30" spans="2:19" x14ac:dyDescent="0.2">
      <c r="B30" s="35">
        <v>26</v>
      </c>
      <c r="C30" s="37" t="s">
        <v>24</v>
      </c>
      <c r="D30">
        <f>(AVERAGE('Prognoza populace'!C27:H27)*úmrtnost_státy_projekce!C27)</f>
        <v>443874.9503433333</v>
      </c>
      <c r="E30">
        <f>(AVERAGE('Prognoza populace'!H27:M27)*úmrtnost_státy_projekce!D27)</f>
        <v>458644.56819300004</v>
      </c>
      <c r="F30">
        <f>(AVERAGE('Prognoza populace'!E27:J27)*úmrtnost_státy_projekce!E27)</f>
        <v>482366.65916533332</v>
      </c>
      <c r="G30">
        <f>(AVERAGE('Prognoza populace'!J27:O27)*úmrtnost_státy_projekce!F27)</f>
        <v>511082.18975633336</v>
      </c>
      <c r="H30">
        <f>(AVERAGE('Prognoza populace'!G27:L27)*úmrtnost_státy_projekce!G27)</f>
        <v>553005.64483500004</v>
      </c>
      <c r="I30">
        <f>(AVERAGE('Prognoza populace'!L27:Q27)*úmrtnost_státy_projekce!H27)</f>
        <v>595192.78557416669</v>
      </c>
      <c r="J30">
        <f>(AVERAGE('Prognoza populace'!I27:N27)*úmrtnost_státy_projekce!I27)</f>
        <v>651408.91220916668</v>
      </c>
      <c r="K30">
        <f>(AVERAGE('Prognoza populace'!N27:S27)*úmrtnost_státy_projekce!J27)</f>
        <v>697149.82622699998</v>
      </c>
      <c r="L30">
        <f>(AVERAGE('Prognoza populace'!K27:P27)*úmrtnost_státy_projekce!K27)</f>
        <v>740837.00395300006</v>
      </c>
      <c r="M30">
        <f>(AVERAGE('Prognoza populace'!P27:U27)*úmrtnost_státy_projekce!L27)</f>
        <v>751325.46004533325</v>
      </c>
      <c r="N30">
        <f>(AVERAGE('Prognoza populace'!M27:R27)*úmrtnost_státy_projekce!M27)</f>
        <v>739589.24749199999</v>
      </c>
      <c r="O30">
        <f>(AVERAGE('Prognoza populace'!R27:W27)*úmrtnost_státy_projekce!N27)</f>
        <v>680465.652076</v>
      </c>
      <c r="P30">
        <f>(AVERAGE('Prognoza populace'!O27:T27)*úmrtnost_státy_projekce!O27)</f>
        <v>625948.68215999997</v>
      </c>
      <c r="Q30">
        <f>(AVERAGE('Prognoza populace'!T27:Y27)*úmrtnost_státy_projekce!P27)</f>
        <v>583368.16608466674</v>
      </c>
      <c r="R30">
        <f>(AVERAGE('Prognoza populace'!Q27:V27)*úmrtnost_státy_projekce!Q27)</f>
        <v>580135.11892200005</v>
      </c>
      <c r="S30">
        <f>(AVERAGE('Prognoza populace'!V27:AA27)*úmrtnost_státy_projekce!R27)</f>
        <v>580304.14611600002</v>
      </c>
    </row>
    <row r="31" spans="2:19" x14ac:dyDescent="0.2">
      <c r="B31" s="35">
        <v>27</v>
      </c>
      <c r="C31" s="37" t="s">
        <v>25</v>
      </c>
      <c r="D31">
        <f>(AVERAGE('Prognoza populace'!C28:H28)*úmrtnost_státy_projekce!C28)</f>
        <v>93086.319864999983</v>
      </c>
      <c r="E31">
        <f>(AVERAGE('Prognoza populace'!H28:M28)*úmrtnost_státy_projekce!D28)</f>
        <v>97778.759764000002</v>
      </c>
      <c r="F31">
        <f>(AVERAGE('Prognoza populace'!E28:J28)*úmrtnost_státy_projekce!E28)</f>
        <v>100971.31687499999</v>
      </c>
      <c r="G31">
        <f>(AVERAGE('Prognoza populace'!J28:O28)*úmrtnost_státy_projekce!F28)</f>
        <v>107084.41434900001</v>
      </c>
      <c r="H31">
        <f>(AVERAGE('Prognoza populace'!G28:L28)*úmrtnost_státy_projekce!G28)</f>
        <v>106332.395435</v>
      </c>
      <c r="I31">
        <f>(AVERAGE('Prognoza populace'!L28:Q28)*úmrtnost_státy_projekce!H28)</f>
        <v>107987.8633925</v>
      </c>
      <c r="J31">
        <f>(AVERAGE('Prognoza populace'!I28:N28)*úmrtnost_státy_projekce!I28)</f>
        <v>107242.1918855</v>
      </c>
      <c r="K31">
        <f>(AVERAGE('Prognoza populace'!N28:S28)*úmrtnost_státy_projekce!J28)</f>
        <v>110396.82891666667</v>
      </c>
      <c r="L31">
        <f>(AVERAGE('Prognoza populace'!K28:P28)*úmrtnost_státy_projekce!K28)</f>
        <v>108850.09823466666</v>
      </c>
      <c r="M31">
        <f>(AVERAGE('Prognoza populace'!P28:U28)*úmrtnost_státy_projekce!L28)</f>
        <v>109170.99928700001</v>
      </c>
      <c r="N31">
        <f>(AVERAGE('Prognoza populace'!M28:R28)*úmrtnost_státy_projekce!M28)</f>
        <v>107259.57505083333</v>
      </c>
      <c r="O31">
        <f>(AVERAGE('Prognoza populace'!R28:W28)*úmrtnost_státy_projekce!N28)</f>
        <v>110745.12834</v>
      </c>
      <c r="P31">
        <f>(AVERAGE('Prognoza populace'!O28:T28)*úmrtnost_státy_projekce!O28)</f>
        <v>111218.31766499998</v>
      </c>
      <c r="Q31">
        <f>(AVERAGE('Prognoza populace'!T28:Y28)*úmrtnost_státy_projekce!P28)</f>
        <v>111117.07898999998</v>
      </c>
      <c r="R31">
        <f>(AVERAGE('Prognoza populace'!Q28:V28)*úmrtnost_státy_projekce!Q28)</f>
        <v>105545.4927495</v>
      </c>
      <c r="S31">
        <f>(AVERAGE('Prognoza populace'!V28:AA28)*úmrtnost_státy_projekce!R28)</f>
        <v>105352.814082</v>
      </c>
    </row>
    <row r="32" spans="2:19" ht="24" x14ac:dyDescent="0.2">
      <c r="C32" s="39" t="s">
        <v>135</v>
      </c>
      <c r="D32" s="41">
        <f>SUM(D5:D31)</f>
        <v>4778403.1315033333</v>
      </c>
      <c r="E32" s="41">
        <f t="shared" ref="E32:J32" si="0">SUM(E5:E31)</f>
        <v>4892578.8015350001</v>
      </c>
      <c r="F32" s="41">
        <f t="shared" si="0"/>
        <v>5091992.6220684992</v>
      </c>
      <c r="G32" s="41">
        <f t="shared" si="0"/>
        <v>5295715.3852693336</v>
      </c>
      <c r="H32" s="41">
        <f t="shared" si="0"/>
        <v>5579641.7790036658</v>
      </c>
      <c r="I32" s="41">
        <f t="shared" si="0"/>
        <v>5789332.4045096673</v>
      </c>
      <c r="J32" s="41">
        <f t="shared" si="0"/>
        <v>6028907.8288313327</v>
      </c>
      <c r="K32" s="41">
        <f t="shared" ref="K32" si="1">SUM(K5:K31)</f>
        <v>6130610.4372031661</v>
      </c>
      <c r="L32" s="41">
        <f t="shared" ref="L32" si="2">SUM(L5:L31)</f>
        <v>6220499.0266321655</v>
      </c>
      <c r="M32" s="41">
        <f t="shared" ref="M32" si="3">SUM(M5:M31)</f>
        <v>6128351.9837158332</v>
      </c>
      <c r="N32" s="41">
        <f t="shared" ref="N32" si="4">SUM(N5:N31)</f>
        <v>6069421.9370391658</v>
      </c>
      <c r="O32" s="41">
        <f t="shared" ref="O32:P32" si="5">SUM(O5:O31)</f>
        <v>5866283.9459846681</v>
      </c>
      <c r="P32" s="41">
        <f t="shared" si="5"/>
        <v>5731872.2053059991</v>
      </c>
      <c r="Q32" s="41">
        <f t="shared" ref="Q32" si="6">SUM(Q5:Q31)</f>
        <v>5507755.6231300002</v>
      </c>
      <c r="R32" s="41">
        <f t="shared" ref="R32" si="7">SUM(R5:R31)</f>
        <v>5431098.3692613347</v>
      </c>
      <c r="S32" s="41">
        <f t="shared" ref="S32" si="8">SUM(S5:S31)</f>
        <v>5320005.7083976669</v>
      </c>
    </row>
    <row r="33" spans="3:19" ht="36" x14ac:dyDescent="0.2">
      <c r="C33" s="43" t="s">
        <v>136</v>
      </c>
      <c r="D33" s="42">
        <f>D32/AVERAGE('Prognoza populace'!C29:H29)</f>
        <v>10.740348789481567</v>
      </c>
      <c r="E33" s="42">
        <f>E32/AVERAGE('Prognoza populace'!H29:M29)</f>
        <v>11.041616941731546</v>
      </c>
      <c r="F33" s="42">
        <f>F32/AVERAGE('Prognoza populace'!E29:J29)</f>
        <v>11.459734099684603</v>
      </c>
      <c r="G33" s="42">
        <f>G32/AVERAGE('Prognoza populace'!J29:O29)</f>
        <v>11.97822376074269</v>
      </c>
      <c r="H33" s="42">
        <f>H32/AVERAGE('Prognoza populace'!G29:L29)</f>
        <v>12.579562706831497</v>
      </c>
      <c r="I33" s="42">
        <f>I32/AVERAGE('Prognoza populace'!L29:Q29)</f>
        <v>13.128600640128615</v>
      </c>
      <c r="J33" s="42">
        <f>J32/AVERAGE('Prognoza populace'!I29:N29)</f>
        <v>13.620781184034346</v>
      </c>
      <c r="K33" s="42">
        <f>K32/AVERAGE('Prognoza populace'!N29:S29)</f>
        <v>13.943462688274938</v>
      </c>
      <c r="L33" s="42">
        <f>L32/AVERAGE('Prognoza populace'!K29:P29)</f>
        <v>14.087526231932705</v>
      </c>
      <c r="M33" s="42">
        <f>M32/AVERAGE('Prognoza populace'!P29:U29)</f>
        <v>13.984294038927414</v>
      </c>
      <c r="N33" s="42">
        <f>N32/AVERAGE('Prognoza populace'!M29:R29)</f>
        <v>13.783409843672979</v>
      </c>
      <c r="O33" s="42">
        <f>O32/AVERAGE('Prognoza populace'!R29:W29)</f>
        <v>13.435397267751208</v>
      </c>
      <c r="P33" s="42">
        <f>P32/AVERAGE('Prognoza populace'!O29:T29)</f>
        <v>13.057466974247943</v>
      </c>
      <c r="Q33" s="42">
        <f>Q32/AVERAGE('Prognoza populace'!T29:Y29)</f>
        <v>12.665523514169358</v>
      </c>
      <c r="R33" s="42">
        <f>R32/AVERAGE('Prognoza populace'!Q29:V29)</f>
        <v>12.415353307061913</v>
      </c>
      <c r="S33" s="42">
        <f>S32/AVERAGE('Prognoza populace'!V29:AA29)</f>
        <v>12.288603589204055</v>
      </c>
    </row>
    <row r="41" spans="3:19" x14ac:dyDescent="0.2">
      <c r="D41">
        <f>AVERAGE(D33:S33)</f>
        <v>12.763119098617334</v>
      </c>
    </row>
    <row r="43" spans="3:19" x14ac:dyDescent="0.2">
      <c r="D43">
        <f>(S33-D33)/16</f>
        <v>9.676592498265546E-2</v>
      </c>
    </row>
    <row r="44" spans="3:19" ht="25.5" customHeight="1" x14ac:dyDescent="0.2">
      <c r="C44" s="44" t="s">
        <v>137</v>
      </c>
      <c r="D44" s="20">
        <f>(L33-D33)/16</f>
        <v>0.20919859015319608</v>
      </c>
    </row>
    <row r="45" spans="3:19" ht="25.5" customHeight="1" x14ac:dyDescent="0.2">
      <c r="C45" s="44" t="s">
        <v>138</v>
      </c>
      <c r="D45" s="20">
        <f>D44/5</f>
        <v>4.1839718030639218E-2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zoomScale="145" zoomScaleNormal="145" workbookViewId="0">
      <selection activeCell="E10" sqref="E10"/>
    </sheetView>
  </sheetViews>
  <sheetFormatPr defaultColWidth="11.5703125" defaultRowHeight="12.75" x14ac:dyDescent="0.2"/>
  <sheetData>
    <row r="1" spans="1:3" x14ac:dyDescent="0.2">
      <c r="A1" s="7">
        <v>8955.1080000000002</v>
      </c>
      <c r="B1">
        <v>1000</v>
      </c>
      <c r="C1">
        <f>A1*B1</f>
        <v>8955108</v>
      </c>
    </row>
    <row r="2" spans="1:3" x14ac:dyDescent="0.2">
      <c r="A2" s="7">
        <v>11539.325999999999</v>
      </c>
      <c r="B2">
        <v>1000</v>
      </c>
      <c r="C2">
        <f t="shared" ref="C2:C26" si="0">A2*B2</f>
        <v>11539326</v>
      </c>
    </row>
    <row r="3" spans="1:3" x14ac:dyDescent="0.2">
      <c r="A3" s="7">
        <v>7000.1170000000002</v>
      </c>
      <c r="B3">
        <v>1000</v>
      </c>
      <c r="C3">
        <f t="shared" si="0"/>
        <v>7000117</v>
      </c>
    </row>
    <row r="4" spans="1:3" x14ac:dyDescent="0.2">
      <c r="A4" s="7">
        <v>4130.299</v>
      </c>
      <c r="B4">
        <v>1000</v>
      </c>
      <c r="C4">
        <f t="shared" si="0"/>
        <v>4130299</v>
      </c>
    </row>
    <row r="5" spans="1:3" x14ac:dyDescent="0.2">
      <c r="A5" s="7">
        <v>10689.213</v>
      </c>
      <c r="B5">
        <v>1000</v>
      </c>
      <c r="C5">
        <f t="shared" si="0"/>
        <v>10689213</v>
      </c>
    </row>
    <row r="6" spans="1:3" x14ac:dyDescent="0.2">
      <c r="A6" s="7">
        <v>5771.8770000000004</v>
      </c>
      <c r="B6">
        <v>1000</v>
      </c>
      <c r="C6">
        <f t="shared" si="0"/>
        <v>5771877</v>
      </c>
    </row>
    <row r="7" spans="1:3" x14ac:dyDescent="0.2">
      <c r="A7" s="7">
        <v>1325.6489999999999</v>
      </c>
      <c r="B7">
        <v>1000</v>
      </c>
      <c r="C7">
        <f t="shared" si="0"/>
        <v>1325649</v>
      </c>
    </row>
    <row r="8" spans="1:3" x14ac:dyDescent="0.2">
      <c r="A8" s="7">
        <v>5532.1589999999997</v>
      </c>
      <c r="B8">
        <v>1000</v>
      </c>
      <c r="C8">
        <f t="shared" si="0"/>
        <v>5532159</v>
      </c>
    </row>
    <row r="9" spans="1:3" x14ac:dyDescent="0.2">
      <c r="A9" s="7">
        <v>65129.731</v>
      </c>
      <c r="B9">
        <v>1000</v>
      </c>
      <c r="C9">
        <f t="shared" si="0"/>
        <v>65129731</v>
      </c>
    </row>
    <row r="10" spans="1:3" x14ac:dyDescent="0.2">
      <c r="A10" s="7">
        <v>83517.046000000002</v>
      </c>
      <c r="B10">
        <v>1000</v>
      </c>
      <c r="C10">
        <f t="shared" si="0"/>
        <v>83517046</v>
      </c>
    </row>
    <row r="11" spans="1:3" x14ac:dyDescent="0.2">
      <c r="A11" s="7">
        <v>10473.451999999999</v>
      </c>
      <c r="B11">
        <v>1000</v>
      </c>
      <c r="C11">
        <f t="shared" si="0"/>
        <v>10473452</v>
      </c>
    </row>
    <row r="12" spans="1:3" x14ac:dyDescent="0.2">
      <c r="A12" s="7">
        <v>9684.68</v>
      </c>
      <c r="B12">
        <v>1000</v>
      </c>
      <c r="C12">
        <f t="shared" si="0"/>
        <v>9684680</v>
      </c>
    </row>
    <row r="13" spans="1:3" x14ac:dyDescent="0.2">
      <c r="A13" s="7">
        <v>4882.4979999999996</v>
      </c>
      <c r="B13">
        <v>1000</v>
      </c>
      <c r="C13">
        <f t="shared" si="0"/>
        <v>4882498</v>
      </c>
    </row>
    <row r="14" spans="1:3" x14ac:dyDescent="0.2">
      <c r="A14" s="7">
        <v>60550.091999999997</v>
      </c>
      <c r="B14">
        <v>1000</v>
      </c>
      <c r="C14">
        <f t="shared" si="0"/>
        <v>60550092</v>
      </c>
    </row>
    <row r="15" spans="1:3" x14ac:dyDescent="0.2">
      <c r="A15" s="7">
        <v>1906.74</v>
      </c>
      <c r="B15">
        <v>1000</v>
      </c>
      <c r="C15">
        <f t="shared" si="0"/>
        <v>1906740</v>
      </c>
    </row>
    <row r="16" spans="1:3" x14ac:dyDescent="0.2">
      <c r="A16" s="7">
        <v>2759.6309999999999</v>
      </c>
      <c r="B16">
        <v>1000</v>
      </c>
      <c r="C16">
        <f t="shared" si="0"/>
        <v>2759631</v>
      </c>
    </row>
    <row r="17" spans="1:3" x14ac:dyDescent="0.2">
      <c r="A17" s="7">
        <v>615.73</v>
      </c>
      <c r="B17">
        <v>1000</v>
      </c>
      <c r="C17">
        <f t="shared" si="0"/>
        <v>615730</v>
      </c>
    </row>
    <row r="18" spans="1:3" x14ac:dyDescent="0.2">
      <c r="A18" s="7">
        <v>440.37700000000001</v>
      </c>
      <c r="B18">
        <v>1000</v>
      </c>
      <c r="C18">
        <f t="shared" si="0"/>
        <v>440377</v>
      </c>
    </row>
    <row r="19" spans="1:3" x14ac:dyDescent="0.2">
      <c r="A19" s="7">
        <v>17097.123</v>
      </c>
      <c r="B19">
        <v>1000</v>
      </c>
      <c r="C19">
        <f t="shared" si="0"/>
        <v>17097123</v>
      </c>
    </row>
    <row r="20" spans="1:3" x14ac:dyDescent="0.2">
      <c r="A20" s="7">
        <v>37887.771000000001</v>
      </c>
      <c r="B20">
        <v>1000</v>
      </c>
      <c r="C20">
        <f t="shared" si="0"/>
        <v>37887771</v>
      </c>
    </row>
    <row r="21" spans="1:3" x14ac:dyDescent="0.2">
      <c r="A21" s="7">
        <v>10226.178</v>
      </c>
      <c r="B21">
        <v>1000</v>
      </c>
      <c r="C21">
        <f t="shared" si="0"/>
        <v>10226178</v>
      </c>
    </row>
    <row r="22" spans="1:3" x14ac:dyDescent="0.2">
      <c r="A22" s="7">
        <v>19364.558000000001</v>
      </c>
      <c r="B22">
        <v>1000</v>
      </c>
      <c r="C22">
        <f t="shared" si="0"/>
        <v>19364558</v>
      </c>
    </row>
    <row r="23" spans="1:3" x14ac:dyDescent="0.2">
      <c r="A23" s="7">
        <v>5457.0119999999997</v>
      </c>
      <c r="B23">
        <v>1000</v>
      </c>
      <c r="C23">
        <f t="shared" si="0"/>
        <v>5457012</v>
      </c>
    </row>
    <row r="24" spans="1:3" x14ac:dyDescent="0.2">
      <c r="A24" s="7">
        <v>2078.654</v>
      </c>
      <c r="B24">
        <v>1000</v>
      </c>
      <c r="C24">
        <f t="shared" si="0"/>
        <v>2078654</v>
      </c>
    </row>
    <row r="25" spans="1:3" x14ac:dyDescent="0.2">
      <c r="A25" s="7">
        <v>46736.781999999999</v>
      </c>
      <c r="B25">
        <v>1000</v>
      </c>
      <c r="C25">
        <f t="shared" si="0"/>
        <v>46736782</v>
      </c>
    </row>
    <row r="26" spans="1:3" x14ac:dyDescent="0.2">
      <c r="A26" s="7">
        <v>10036.391</v>
      </c>
      <c r="B26">
        <v>1000</v>
      </c>
      <c r="C26">
        <f t="shared" si="0"/>
        <v>10036391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obyvatelstvo</vt:lpstr>
      <vt:lpstr>imigrace</vt:lpstr>
      <vt:lpstr>porodnost</vt:lpstr>
      <vt:lpstr>úmrtnost_státy_projekce</vt:lpstr>
      <vt:lpstr>Prognoza populace</vt:lpstr>
      <vt:lpstr>úmrtnostEUvyvoj</vt:lpstr>
      <vt:lpstr>pom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VB</cp:lastModifiedBy>
  <cp:revision>3</cp:revision>
  <cp:lastPrinted>2020-06-15T16:50:35Z</cp:lastPrinted>
  <dcterms:created xsi:type="dcterms:W3CDTF">2020-06-12T14:23:41Z</dcterms:created>
  <dcterms:modified xsi:type="dcterms:W3CDTF">2020-06-17T16:56:03Z</dcterms:modified>
  <dc:language>en-US</dc:language>
</cp:coreProperties>
</file>