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21075" windowHeight="7995"/>
  </bookViews>
  <sheets>
    <sheet name="Simulation" sheetId="1" r:id="rId1"/>
  </sheets>
  <calcPr calcId="125725"/>
</workbook>
</file>

<file path=xl/calcChain.xml><?xml version="1.0" encoding="utf-8"?>
<calcChain xmlns="http://schemas.openxmlformats.org/spreadsheetml/2006/main">
  <c r="C61" i="1"/>
  <c r="E10"/>
  <c r="B60"/>
  <c r="H60" s="1"/>
  <c r="G60"/>
  <c r="I60"/>
  <c r="P60"/>
  <c r="Q60"/>
  <c r="S60"/>
  <c r="X60"/>
  <c r="AC60"/>
  <c r="AE60"/>
  <c r="AG60"/>
  <c r="AJ60" s="1"/>
  <c r="AH61" s="1"/>
  <c r="AE61" s="1"/>
  <c r="AL60"/>
  <c r="AM60"/>
  <c r="AN60"/>
  <c r="AO60"/>
  <c r="AT60"/>
  <c r="AY60"/>
  <c r="BA60"/>
  <c r="BC60"/>
  <c r="BH60"/>
  <c r="BI60"/>
  <c r="BJ60"/>
  <c r="BK60"/>
  <c r="BP60"/>
  <c r="BU60"/>
  <c r="BW60"/>
  <c r="BY60"/>
  <c r="CB60" s="1"/>
  <c r="BZ61" s="1"/>
  <c r="BW61" s="1"/>
  <c r="CD60"/>
  <c r="CE60"/>
  <c r="CF60"/>
  <c r="CG60"/>
  <c r="CL60"/>
  <c r="CQ60"/>
  <c r="CS60"/>
  <c r="CX60" s="1"/>
  <c r="CU60"/>
  <c r="CZ60"/>
  <c r="DA60"/>
  <c r="DB60"/>
  <c r="DC60"/>
  <c r="DH60"/>
  <c r="DM60"/>
  <c r="DO60"/>
  <c r="DQ60"/>
  <c r="DT60" s="1"/>
  <c r="DR61" s="1"/>
  <c r="DO61" s="1"/>
  <c r="DV60"/>
  <c r="DW60"/>
  <c r="DX60"/>
  <c r="DY60"/>
  <c r="ED60"/>
  <c r="EI60"/>
  <c r="EK60"/>
  <c r="EM60"/>
  <c r="ER60"/>
  <c r="ES60"/>
  <c r="ET60"/>
  <c r="EU60"/>
  <c r="EZ60"/>
  <c r="FE60"/>
  <c r="FG60"/>
  <c r="FI60"/>
  <c r="FL60" s="1"/>
  <c r="FJ61" s="1"/>
  <c r="FG61" s="1"/>
  <c r="FN60"/>
  <c r="FO60"/>
  <c r="FP60"/>
  <c r="FQ60"/>
  <c r="FV60"/>
  <c r="GA60"/>
  <c r="GC60"/>
  <c r="GH60" s="1"/>
  <c r="GE60"/>
  <c r="GJ60"/>
  <c r="GK60"/>
  <c r="GL60"/>
  <c r="GM60"/>
  <c r="GR60"/>
  <c r="GW60"/>
  <c r="GY60"/>
  <c r="HA60"/>
  <c r="HD60" s="1"/>
  <c r="HB61" s="1"/>
  <c r="GY61" s="1"/>
  <c r="HF60"/>
  <c r="HG60"/>
  <c r="HH60"/>
  <c r="HI60"/>
  <c r="HN60"/>
  <c r="HS60"/>
  <c r="HU60"/>
  <c r="HW60"/>
  <c r="IB60"/>
  <c r="IC60"/>
  <c r="ID60"/>
  <c r="IE60"/>
  <c r="G61"/>
  <c r="S61"/>
  <c r="Y61"/>
  <c r="AC61"/>
  <c r="AO61"/>
  <c r="AU61"/>
  <c r="AY61"/>
  <c r="BB61"/>
  <c r="BK61"/>
  <c r="BQ61"/>
  <c r="BU61"/>
  <c r="CG61"/>
  <c r="CM61"/>
  <c r="CQ61"/>
  <c r="CT61"/>
  <c r="CV61"/>
  <c r="CS61" s="1"/>
  <c r="DC61"/>
  <c r="DI61"/>
  <c r="DM61"/>
  <c r="DY61"/>
  <c r="EE61"/>
  <c r="EI61"/>
  <c r="EL61"/>
  <c r="EU61"/>
  <c r="FA61"/>
  <c r="FE61"/>
  <c r="FQ61"/>
  <c r="FW61"/>
  <c r="GA61"/>
  <c r="GD61"/>
  <c r="GF61"/>
  <c r="GC61" s="1"/>
  <c r="GM61"/>
  <c r="GS61"/>
  <c r="GW61"/>
  <c r="HI61"/>
  <c r="HO61"/>
  <c r="HS61"/>
  <c r="HV61"/>
  <c r="IE61"/>
  <c r="G62"/>
  <c r="S62"/>
  <c r="AC62"/>
  <c r="AO62"/>
  <c r="AY62"/>
  <c r="BK62"/>
  <c r="BU62"/>
  <c r="CG62"/>
  <c r="CQ62"/>
  <c r="DC62"/>
  <c r="DM62"/>
  <c r="DY62"/>
  <c r="EI62"/>
  <c r="EU62"/>
  <c r="FE62"/>
  <c r="FQ62"/>
  <c r="GA62"/>
  <c r="GM62"/>
  <c r="GW62"/>
  <c r="HI62"/>
  <c r="HS62"/>
  <c r="IE62"/>
  <c r="G63"/>
  <c r="S63"/>
  <c r="AC63"/>
  <c r="AO63"/>
  <c r="AY63"/>
  <c r="BK63"/>
  <c r="BU63"/>
  <c r="CG63"/>
  <c r="CQ63"/>
  <c r="DC63"/>
  <c r="DM63"/>
  <c r="DY63"/>
  <c r="EI63"/>
  <c r="EU63"/>
  <c r="FE63"/>
  <c r="FQ63"/>
  <c r="GA63"/>
  <c r="GM63"/>
  <c r="GW63"/>
  <c r="HI63"/>
  <c r="HS63"/>
  <c r="IE63"/>
  <c r="G64"/>
  <c r="S64"/>
  <c r="AC64"/>
  <c r="AO64"/>
  <c r="AY64"/>
  <c r="BK64"/>
  <c r="BU64"/>
  <c r="CG64"/>
  <c r="CQ64"/>
  <c r="DC64"/>
  <c r="DM64"/>
  <c r="DY64"/>
  <c r="EI64"/>
  <c r="EU64"/>
  <c r="FE64"/>
  <c r="FQ64"/>
  <c r="GA64"/>
  <c r="GM64"/>
  <c r="GW64"/>
  <c r="HI64"/>
  <c r="HS64"/>
  <c r="IE64"/>
  <c r="G65"/>
  <c r="S65"/>
  <c r="AC65"/>
  <c r="AO65"/>
  <c r="AY65"/>
  <c r="BK65"/>
  <c r="BU65"/>
  <c r="CG65"/>
  <c r="CQ65"/>
  <c r="DC65"/>
  <c r="DM65"/>
  <c r="DY65"/>
  <c r="EI65"/>
  <c r="EU65"/>
  <c r="FE65"/>
  <c r="FQ65"/>
  <c r="GA65"/>
  <c r="GM65"/>
  <c r="GW65"/>
  <c r="HI65"/>
  <c r="HS65"/>
  <c r="IE65"/>
  <c r="G66"/>
  <c r="S66"/>
  <c r="AC66"/>
  <c r="AO66"/>
  <c r="AY66"/>
  <c r="BK66"/>
  <c r="BU66"/>
  <c r="CG66"/>
  <c r="CQ66"/>
  <c r="DC66"/>
  <c r="DM66"/>
  <c r="DY66"/>
  <c r="EI66"/>
  <c r="EU66"/>
  <c r="FE66"/>
  <c r="FQ66"/>
  <c r="GA66"/>
  <c r="GM66"/>
  <c r="GW66"/>
  <c r="HI66"/>
  <c r="HS66"/>
  <c r="IE66"/>
  <c r="G67"/>
  <c r="S67"/>
  <c r="AC67"/>
  <c r="AO67"/>
  <c r="AY67"/>
  <c r="BK67"/>
  <c r="BU67"/>
  <c r="CG67"/>
  <c r="CQ67"/>
  <c r="DC67"/>
  <c r="DM67"/>
  <c r="DY67"/>
  <c r="EI67"/>
  <c r="EU67"/>
  <c r="FE67"/>
  <c r="FQ67"/>
  <c r="GA67"/>
  <c r="GM67"/>
  <c r="GW67"/>
  <c r="HI67"/>
  <c r="HS67"/>
  <c r="IE67"/>
  <c r="G68"/>
  <c r="S68"/>
  <c r="AC68"/>
  <c r="AO68"/>
  <c r="AY68"/>
  <c r="BK68"/>
  <c r="BU68"/>
  <c r="CG68"/>
  <c r="CQ68"/>
  <c r="DC68"/>
  <c r="DM68"/>
  <c r="DY68"/>
  <c r="EI68"/>
  <c r="EU68"/>
  <c r="FE68"/>
  <c r="FQ68"/>
  <c r="GA68"/>
  <c r="GM68"/>
  <c r="GW68"/>
  <c r="HI68"/>
  <c r="HS68"/>
  <c r="IE68"/>
  <c r="G69"/>
  <c r="S69"/>
  <c r="AC69"/>
  <c r="AO69"/>
  <c r="AY69"/>
  <c r="BK69"/>
  <c r="BU69"/>
  <c r="CG69"/>
  <c r="CQ69"/>
  <c r="DC69"/>
  <c r="DM69"/>
  <c r="DY69"/>
  <c r="EI69"/>
  <c r="EU69"/>
  <c r="FE69"/>
  <c r="FQ69"/>
  <c r="GA69"/>
  <c r="GM69"/>
  <c r="GW69"/>
  <c r="HI69"/>
  <c r="HS69"/>
  <c r="IE69"/>
  <c r="G70"/>
  <c r="S70"/>
  <c r="AC70"/>
  <c r="AO70"/>
  <c r="AY70"/>
  <c r="BK70"/>
  <c r="BU70"/>
  <c r="CG70"/>
  <c r="CQ70"/>
  <c r="DC70"/>
  <c r="DM70"/>
  <c r="DY70"/>
  <c r="EI70"/>
  <c r="EU70"/>
  <c r="FE70"/>
  <c r="FQ70"/>
  <c r="GA70"/>
  <c r="GM70"/>
  <c r="GW70"/>
  <c r="HI70"/>
  <c r="HS70"/>
  <c r="IE70"/>
  <c r="O188"/>
  <c r="O189" s="1"/>
  <c r="P188"/>
  <c r="P189" s="1"/>
  <c r="Q188"/>
  <c r="Q189" s="1"/>
  <c r="R188"/>
  <c r="R189" s="1"/>
  <c r="S188"/>
  <c r="S189" s="1"/>
  <c r="T188"/>
  <c r="T189" s="1"/>
  <c r="U188"/>
  <c r="U189" s="1"/>
  <c r="V188"/>
  <c r="V189" s="1"/>
  <c r="W188"/>
  <c r="W189" s="1"/>
  <c r="X188"/>
  <c r="X189" s="1"/>
  <c r="Y188"/>
  <c r="Y189" s="1"/>
  <c r="E11"/>
  <c r="E12" s="1"/>
  <c r="HZ60" l="1"/>
  <c r="HX61" s="1"/>
  <c r="HU61" s="1"/>
  <c r="BF60"/>
  <c r="BD61" s="1"/>
  <c r="BA61" s="1"/>
  <c r="EP60"/>
  <c r="EN61" s="1"/>
  <c r="EK61" s="1"/>
  <c r="CH60"/>
  <c r="E93" s="1"/>
  <c r="HJ60"/>
  <c r="K93" s="1"/>
  <c r="AP60"/>
  <c r="C93" s="1"/>
  <c r="DZ60"/>
  <c r="G93" s="1"/>
  <c r="FR60"/>
  <c r="I93" s="1"/>
  <c r="FH61"/>
  <c r="BX61"/>
  <c r="K60"/>
  <c r="N60" s="1"/>
  <c r="L61" s="1"/>
  <c r="I61" s="1"/>
  <c r="R60"/>
  <c r="T60" s="1"/>
  <c r="B93" s="1"/>
  <c r="IF60"/>
  <c r="L93" s="1"/>
  <c r="EV60"/>
  <c r="H93" s="1"/>
  <c r="BL60"/>
  <c r="D93" s="1"/>
  <c r="IC61"/>
  <c r="GK61"/>
  <c r="ES61"/>
  <c r="DA61"/>
  <c r="BI61"/>
  <c r="GZ61"/>
  <c r="DP61"/>
  <c r="AF61"/>
  <c r="GN60"/>
  <c r="J93" s="1"/>
  <c r="DD60"/>
  <c r="F93" s="1"/>
  <c r="O27"/>
  <c r="M27"/>
  <c r="K27"/>
  <c r="I27"/>
  <c r="G27"/>
  <c r="E27"/>
  <c r="N27"/>
  <c r="L27"/>
  <c r="J27"/>
  <c r="H27"/>
  <c r="F27"/>
  <c r="E18"/>
  <c r="E16"/>
  <c r="B78" l="1"/>
  <c r="P61" s="1"/>
  <c r="G78"/>
  <c r="DV61" s="1"/>
  <c r="I78"/>
  <c r="FN61" s="1"/>
  <c r="K78"/>
  <c r="HF61" s="1"/>
  <c r="C78"/>
  <c r="AL61" s="1"/>
  <c r="E78"/>
  <c r="CD61" s="1"/>
  <c r="AM61"/>
  <c r="DW61"/>
  <c r="HG61"/>
  <c r="CE61"/>
  <c r="FO61"/>
  <c r="D78"/>
  <c r="BH61" s="1"/>
  <c r="H78"/>
  <c r="ER61" s="1"/>
  <c r="L78"/>
  <c r="IB61" s="1"/>
  <c r="F78"/>
  <c r="CZ61" s="1"/>
  <c r="J78"/>
  <c r="GJ61" s="1"/>
  <c r="E15"/>
  <c r="D61" l="1"/>
  <c r="EG60"/>
  <c r="EO60" s="1"/>
  <c r="EQ60" s="1"/>
  <c r="ED61" s="1"/>
  <c r="EH61" s="1"/>
  <c r="CO61"/>
  <c r="CN61"/>
  <c r="CM62"/>
  <c r="HQ61"/>
  <c r="HV62"/>
  <c r="HP61"/>
  <c r="HO62"/>
  <c r="AW61"/>
  <c r="AV61"/>
  <c r="AU62"/>
  <c r="Z61"/>
  <c r="Y62"/>
  <c r="AA61"/>
  <c r="FB61"/>
  <c r="FA62"/>
  <c r="FC61"/>
  <c r="E61"/>
  <c r="C62"/>
  <c r="FC60"/>
  <c r="FK60" s="1"/>
  <c r="FM60" s="1"/>
  <c r="EZ61" s="1"/>
  <c r="GU60"/>
  <c r="HC60" s="1"/>
  <c r="HE60" s="1"/>
  <c r="GR61" s="1"/>
  <c r="AA60"/>
  <c r="AI60" s="1"/>
  <c r="AK60" s="1"/>
  <c r="X61" s="1"/>
  <c r="FY60"/>
  <c r="GG60" s="1"/>
  <c r="GI60" s="1"/>
  <c r="FV61" s="1"/>
  <c r="HQ60"/>
  <c r="HY60" s="1"/>
  <c r="IA60" s="1"/>
  <c r="HN61" s="1"/>
  <c r="AW60"/>
  <c r="BE60" s="1"/>
  <c r="BG60" s="1"/>
  <c r="AT61" s="1"/>
  <c r="FY61"/>
  <c r="GD62"/>
  <c r="FX61"/>
  <c r="FW62"/>
  <c r="EG61"/>
  <c r="EF61"/>
  <c r="EE62"/>
  <c r="BR61"/>
  <c r="BQ62"/>
  <c r="BS61"/>
  <c r="GT61"/>
  <c r="GS62"/>
  <c r="GU61"/>
  <c r="GZ62"/>
  <c r="DJ61"/>
  <c r="DI62"/>
  <c r="DK61"/>
  <c r="DP62"/>
  <c r="BS60"/>
  <c r="CA60" s="1"/>
  <c r="CC60" s="1"/>
  <c r="BP61" s="1"/>
  <c r="DK60"/>
  <c r="DS60" s="1"/>
  <c r="DU60" s="1"/>
  <c r="DH61" s="1"/>
  <c r="E60"/>
  <c r="M60" s="1"/>
  <c r="O60" s="1"/>
  <c r="B61" s="1"/>
  <c r="CO60"/>
  <c r="CW60" s="1"/>
  <c r="CY60" s="1"/>
  <c r="CL61" s="1"/>
  <c r="EJ61" l="1"/>
  <c r="EM61" s="1"/>
  <c r="EP61" s="1"/>
  <c r="EO61"/>
  <c r="J61"/>
  <c r="F61"/>
  <c r="M61" s="1"/>
  <c r="H61"/>
  <c r="DL61"/>
  <c r="DS61" s="1"/>
  <c r="DN61"/>
  <c r="DW62"/>
  <c r="HG62"/>
  <c r="GK62"/>
  <c r="AX61"/>
  <c r="BE61" s="1"/>
  <c r="AZ61"/>
  <c r="FZ61"/>
  <c r="GG61" s="1"/>
  <c r="GB61"/>
  <c r="GV61"/>
  <c r="HC61" s="1"/>
  <c r="GX61"/>
  <c r="IC62"/>
  <c r="CP61"/>
  <c r="CW61" s="1"/>
  <c r="CR61"/>
  <c r="BT61"/>
  <c r="CA61" s="1"/>
  <c r="BV61"/>
  <c r="HT61"/>
  <c r="AB61"/>
  <c r="AI61" s="1"/>
  <c r="AD61"/>
  <c r="FD61"/>
  <c r="FK61" s="1"/>
  <c r="FF61"/>
  <c r="ET61" l="1"/>
  <c r="EV61" s="1"/>
  <c r="H94" s="1"/>
  <c r="EN62"/>
  <c r="EK62" s="1"/>
  <c r="EQ61"/>
  <c r="ED62" s="1"/>
  <c r="EL62" s="1"/>
  <c r="ES62" s="1"/>
  <c r="AN61"/>
  <c r="AP61" s="1"/>
  <c r="C94" s="1"/>
  <c r="AG61"/>
  <c r="AJ61" s="1"/>
  <c r="ID61"/>
  <c r="IF61" s="1"/>
  <c r="L94" s="1"/>
  <c r="HW61"/>
  <c r="HZ61" s="1"/>
  <c r="CF61"/>
  <c r="CH61" s="1"/>
  <c r="E94" s="1"/>
  <c r="BY61"/>
  <c r="CB61" s="1"/>
  <c r="DB61"/>
  <c r="DD61" s="1"/>
  <c r="F94" s="1"/>
  <c r="CU61"/>
  <c r="CX61" s="1"/>
  <c r="HH61"/>
  <c r="HJ61" s="1"/>
  <c r="K94" s="1"/>
  <c r="HA61"/>
  <c r="HD61" s="1"/>
  <c r="GL61"/>
  <c r="GN61" s="1"/>
  <c r="J94" s="1"/>
  <c r="GE61"/>
  <c r="GH61" s="1"/>
  <c r="FP61"/>
  <c r="FR61" s="1"/>
  <c r="I94" s="1"/>
  <c r="FI61"/>
  <c r="FL61" s="1"/>
  <c r="BJ61"/>
  <c r="BL61" s="1"/>
  <c r="D94" s="1"/>
  <c r="BC61"/>
  <c r="BF61" s="1"/>
  <c r="DX61"/>
  <c r="DZ61" s="1"/>
  <c r="G94" s="1"/>
  <c r="DQ61"/>
  <c r="DT61" s="1"/>
  <c r="R61"/>
  <c r="K61"/>
  <c r="N61" s="1"/>
  <c r="Q61"/>
  <c r="T61" l="1"/>
  <c r="B94" s="1"/>
  <c r="B79" s="1"/>
  <c r="P62" s="1"/>
  <c r="D62" s="1"/>
  <c r="DR62"/>
  <c r="DO62" s="1"/>
  <c r="DU61"/>
  <c r="DH62" s="1"/>
  <c r="BD62"/>
  <c r="BA62" s="1"/>
  <c r="BG61"/>
  <c r="AT62" s="1"/>
  <c r="BB62" s="1"/>
  <c r="BI62" s="1"/>
  <c r="GF62"/>
  <c r="GC62" s="1"/>
  <c r="GI61"/>
  <c r="FV62" s="1"/>
  <c r="HB62"/>
  <c r="GY62" s="1"/>
  <c r="HE61"/>
  <c r="GR62" s="1"/>
  <c r="CV62"/>
  <c r="CS62" s="1"/>
  <c r="CY61"/>
  <c r="CL62" s="1"/>
  <c r="CT62" s="1"/>
  <c r="DA62" s="1"/>
  <c r="BZ62"/>
  <c r="BW62" s="1"/>
  <c r="CC61"/>
  <c r="BP62" s="1"/>
  <c r="BX62" s="1"/>
  <c r="CE62" s="1"/>
  <c r="AH62"/>
  <c r="AE62" s="1"/>
  <c r="AK61"/>
  <c r="X62" s="1"/>
  <c r="AF62" s="1"/>
  <c r="AM62" s="1"/>
  <c r="L62"/>
  <c r="I62" s="1"/>
  <c r="O61"/>
  <c r="B62" s="1"/>
  <c r="FJ62"/>
  <c r="FG62" s="1"/>
  <c r="FM61"/>
  <c r="EZ62" s="1"/>
  <c r="FH62" s="1"/>
  <c r="FO62" s="1"/>
  <c r="HX62"/>
  <c r="HU62" s="1"/>
  <c r="HR61"/>
  <c r="HY61" s="1"/>
  <c r="IA61" s="1"/>
  <c r="HN62" s="1"/>
  <c r="EH62"/>
  <c r="EJ62"/>
  <c r="F79" l="1"/>
  <c r="CZ62" s="1"/>
  <c r="E79"/>
  <c r="CD62" s="1"/>
  <c r="BS62" s="1"/>
  <c r="I79"/>
  <c r="FN62" s="1"/>
  <c r="FB62" s="1"/>
  <c r="D79"/>
  <c r="BH62" s="1"/>
  <c r="AU63" s="1"/>
  <c r="L79"/>
  <c r="IB62" s="1"/>
  <c r="HO63" s="1"/>
  <c r="J79"/>
  <c r="GJ62" s="1"/>
  <c r="FY62" s="1"/>
  <c r="C79"/>
  <c r="AL62" s="1"/>
  <c r="AA62" s="1"/>
  <c r="K79"/>
  <c r="HF62" s="1"/>
  <c r="GZ63" s="1"/>
  <c r="H79"/>
  <c r="ER62" s="1"/>
  <c r="EE63" s="1"/>
  <c r="G79"/>
  <c r="DV62" s="1"/>
  <c r="DJ62" s="1"/>
  <c r="EF62"/>
  <c r="C63"/>
  <c r="E62"/>
  <c r="DI63"/>
  <c r="EG62"/>
  <c r="FX62"/>
  <c r="BR62"/>
  <c r="AV62"/>
  <c r="AW62"/>
  <c r="CN62"/>
  <c r="CM63"/>
  <c r="CO62"/>
  <c r="FA63"/>
  <c r="ET62"/>
  <c r="EV62" s="1"/>
  <c r="H95" s="1"/>
  <c r="EM62"/>
  <c r="EP62" s="1"/>
  <c r="EN63" s="1"/>
  <c r="EK63" s="1"/>
  <c r="HT62"/>
  <c r="FD62"/>
  <c r="FF62"/>
  <c r="F62"/>
  <c r="H62"/>
  <c r="J62"/>
  <c r="AB62"/>
  <c r="AD62"/>
  <c r="BT62"/>
  <c r="BV62"/>
  <c r="CP62"/>
  <c r="CR62"/>
  <c r="GV62"/>
  <c r="GX62"/>
  <c r="FZ62"/>
  <c r="GB62"/>
  <c r="AX62"/>
  <c r="AZ62"/>
  <c r="DL62"/>
  <c r="DN62"/>
  <c r="BQ63" l="1"/>
  <c r="EO62"/>
  <c r="FC62"/>
  <c r="HQ62"/>
  <c r="Z62"/>
  <c r="HP62"/>
  <c r="GU62"/>
  <c r="GT62"/>
  <c r="FW63"/>
  <c r="GS63"/>
  <c r="GD63"/>
  <c r="Y63"/>
  <c r="HV63"/>
  <c r="IC63" s="1"/>
  <c r="EL63"/>
  <c r="ES63" s="1"/>
  <c r="M62"/>
  <c r="DK62"/>
  <c r="DP63"/>
  <c r="DW63" s="1"/>
  <c r="DS62"/>
  <c r="DX62"/>
  <c r="DZ62" s="1"/>
  <c r="G95" s="1"/>
  <c r="DQ62"/>
  <c r="DT62" s="1"/>
  <c r="BJ62"/>
  <c r="BL62" s="1"/>
  <c r="D95" s="1"/>
  <c r="BC62"/>
  <c r="BF62" s="1"/>
  <c r="BD63" s="1"/>
  <c r="BA63" s="1"/>
  <c r="HH62"/>
  <c r="HJ62" s="1"/>
  <c r="K95" s="1"/>
  <c r="HA62"/>
  <c r="HD62" s="1"/>
  <c r="HB63" s="1"/>
  <c r="GY63" s="1"/>
  <c r="AN62"/>
  <c r="AP62" s="1"/>
  <c r="C95" s="1"/>
  <c r="AG62"/>
  <c r="AJ62" s="1"/>
  <c r="AH63" s="1"/>
  <c r="AE63" s="1"/>
  <c r="AI62"/>
  <c r="FK62"/>
  <c r="BE62"/>
  <c r="CA62"/>
  <c r="GG62"/>
  <c r="GL62"/>
  <c r="GN62" s="1"/>
  <c r="J95" s="1"/>
  <c r="GE62"/>
  <c r="GH62" s="1"/>
  <c r="GF63" s="1"/>
  <c r="GC63" s="1"/>
  <c r="DB62"/>
  <c r="DD62" s="1"/>
  <c r="F95" s="1"/>
  <c r="CU62"/>
  <c r="CX62" s="1"/>
  <c r="CV63" s="1"/>
  <c r="CS63" s="1"/>
  <c r="CF62"/>
  <c r="CH62" s="1"/>
  <c r="E95" s="1"/>
  <c r="BY62"/>
  <c r="CB62" s="1"/>
  <c r="BZ63" s="1"/>
  <c r="BW63" s="1"/>
  <c r="Q62"/>
  <c r="K62"/>
  <c r="N62" s="1"/>
  <c r="L63" s="1"/>
  <c r="I63" s="1"/>
  <c r="R62"/>
  <c r="FP62"/>
  <c r="FR62" s="1"/>
  <c r="I95" s="1"/>
  <c r="FI62"/>
  <c r="FL62" s="1"/>
  <c r="FJ63" s="1"/>
  <c r="FG63" s="1"/>
  <c r="ID62"/>
  <c r="IF62" s="1"/>
  <c r="L95" s="1"/>
  <c r="HW62"/>
  <c r="HZ62" s="1"/>
  <c r="HG63"/>
  <c r="GK63"/>
  <c r="CW62"/>
  <c r="EQ62"/>
  <c r="ED63" s="1"/>
  <c r="HC62" l="1"/>
  <c r="HX63"/>
  <c r="HU63" s="1"/>
  <c r="HR62"/>
  <c r="HY62" s="1"/>
  <c r="IA62" s="1"/>
  <c r="HN63" s="1"/>
  <c r="DR63"/>
  <c r="DO63" s="1"/>
  <c r="DU62"/>
  <c r="DH63" s="1"/>
  <c r="T62"/>
  <c r="B95" s="1"/>
  <c r="J80" s="1"/>
  <c r="GJ63" s="1"/>
  <c r="BG62"/>
  <c r="AT63" s="1"/>
  <c r="BB63" s="1"/>
  <c r="BI63" s="1"/>
  <c r="FM62"/>
  <c r="EZ63" s="1"/>
  <c r="FH63" s="1"/>
  <c r="FO63" s="1"/>
  <c r="HE62"/>
  <c r="GR63" s="1"/>
  <c r="C80"/>
  <c r="AL63" s="1"/>
  <c r="EH63"/>
  <c r="EJ63"/>
  <c r="CY62"/>
  <c r="CL63" s="1"/>
  <c r="CT63" s="1"/>
  <c r="DA63" s="1"/>
  <c r="F80"/>
  <c r="CZ63" s="1"/>
  <c r="GI62"/>
  <c r="FV63" s="1"/>
  <c r="CC62"/>
  <c r="BP63" s="1"/>
  <c r="AK62"/>
  <c r="X63" s="1"/>
  <c r="AF63" s="1"/>
  <c r="AM63" s="1"/>
  <c r="G80"/>
  <c r="DV63" s="1"/>
  <c r="O62"/>
  <c r="B63" s="1"/>
  <c r="J63" s="1"/>
  <c r="Q63" s="1"/>
  <c r="DJ63" l="1"/>
  <c r="DK63"/>
  <c r="DI64"/>
  <c r="DP64"/>
  <c r="BT63"/>
  <c r="BV63"/>
  <c r="BX63"/>
  <c r="CO63"/>
  <c r="CN63"/>
  <c r="CM64"/>
  <c r="ET63"/>
  <c r="EV63" s="1"/>
  <c r="H96" s="1"/>
  <c r="EM63"/>
  <c r="EP63" s="1"/>
  <c r="EN64" s="1"/>
  <c r="EK64" s="1"/>
  <c r="Z63"/>
  <c r="AA63"/>
  <c r="Y64"/>
  <c r="FF63"/>
  <c r="FY63"/>
  <c r="GD64"/>
  <c r="FX63"/>
  <c r="FW64"/>
  <c r="B80"/>
  <c r="P63" s="1"/>
  <c r="H80"/>
  <c r="ER63" s="1"/>
  <c r="F63"/>
  <c r="H63"/>
  <c r="AB63"/>
  <c r="AD63"/>
  <c r="GB63"/>
  <c r="CR63"/>
  <c r="GX63"/>
  <c r="AX63"/>
  <c r="AZ63"/>
  <c r="DL63"/>
  <c r="DN63"/>
  <c r="HT63"/>
  <c r="K80"/>
  <c r="HF63" s="1"/>
  <c r="L80"/>
  <c r="IB63" s="1"/>
  <c r="D80"/>
  <c r="BH63" s="1"/>
  <c r="E80"/>
  <c r="CD63" s="1"/>
  <c r="I80"/>
  <c r="FN63" s="1"/>
  <c r="HQ63" l="1"/>
  <c r="HV64"/>
  <c r="HP63"/>
  <c r="HO64"/>
  <c r="DX63"/>
  <c r="DZ63" s="1"/>
  <c r="G96" s="1"/>
  <c r="DQ63"/>
  <c r="DT63" s="1"/>
  <c r="DR64" s="1"/>
  <c r="DO64" s="1"/>
  <c r="FB63"/>
  <c r="FA64"/>
  <c r="FC63"/>
  <c r="AW63"/>
  <c r="AV63"/>
  <c r="AU64"/>
  <c r="GT63"/>
  <c r="GS64"/>
  <c r="GU63"/>
  <c r="GZ64"/>
  <c r="BJ63"/>
  <c r="BL63" s="1"/>
  <c r="D96" s="1"/>
  <c r="BC63"/>
  <c r="BF63" s="1"/>
  <c r="BD64" s="1"/>
  <c r="BA64" s="1"/>
  <c r="GL63"/>
  <c r="GN63" s="1"/>
  <c r="J96" s="1"/>
  <c r="GE63"/>
  <c r="GH63" s="1"/>
  <c r="AN63"/>
  <c r="AP63" s="1"/>
  <c r="C96" s="1"/>
  <c r="AG63"/>
  <c r="AJ63" s="1"/>
  <c r="AH64" s="1"/>
  <c r="AE64" s="1"/>
  <c r="R63"/>
  <c r="T63" s="1"/>
  <c r="B96" s="1"/>
  <c r="K63"/>
  <c r="N63" s="1"/>
  <c r="L64" s="1"/>
  <c r="I64" s="1"/>
  <c r="E63"/>
  <c r="D63"/>
  <c r="C64"/>
  <c r="FP63"/>
  <c r="FR63" s="1"/>
  <c r="I96" s="1"/>
  <c r="FI63"/>
  <c r="FL63" s="1"/>
  <c r="DS63"/>
  <c r="BR63"/>
  <c r="BQ64"/>
  <c r="BS63"/>
  <c r="ID63"/>
  <c r="IF63" s="1"/>
  <c r="L96" s="1"/>
  <c r="HW63"/>
  <c r="HZ63" s="1"/>
  <c r="HH63"/>
  <c r="HJ63" s="1"/>
  <c r="K96" s="1"/>
  <c r="HA63"/>
  <c r="HD63" s="1"/>
  <c r="DB63"/>
  <c r="DD63" s="1"/>
  <c r="F96" s="1"/>
  <c r="CU63"/>
  <c r="CX63" s="1"/>
  <c r="EG63"/>
  <c r="EF63"/>
  <c r="EE64"/>
  <c r="GK64"/>
  <c r="BY63"/>
  <c r="CB63" s="1"/>
  <c r="BZ64" s="1"/>
  <c r="BW64" s="1"/>
  <c r="CE63"/>
  <c r="CF63"/>
  <c r="DW64"/>
  <c r="AI63"/>
  <c r="EO63" l="1"/>
  <c r="EQ63" s="1"/>
  <c r="ED64" s="1"/>
  <c r="EL64" s="1"/>
  <c r="ES64" s="1"/>
  <c r="HB64"/>
  <c r="GY64" s="1"/>
  <c r="GV63"/>
  <c r="HC63" s="1"/>
  <c r="HE63" s="1"/>
  <c r="GR64" s="1"/>
  <c r="BE63"/>
  <c r="BG63" s="1"/>
  <c r="AT64" s="1"/>
  <c r="BB64" s="1"/>
  <c r="BI64" s="1"/>
  <c r="FJ64"/>
  <c r="FG64" s="1"/>
  <c r="FD63"/>
  <c r="FK63" s="1"/>
  <c r="FM63" s="1"/>
  <c r="EZ64" s="1"/>
  <c r="FH64" s="1"/>
  <c r="FO64" s="1"/>
  <c r="GF64"/>
  <c r="GC64" s="1"/>
  <c r="FZ63"/>
  <c r="GG63" s="1"/>
  <c r="GI63" s="1"/>
  <c r="FV64" s="1"/>
  <c r="CV64"/>
  <c r="CS64" s="1"/>
  <c r="CP63"/>
  <c r="CW63" s="1"/>
  <c r="CY63" s="1"/>
  <c r="CL64" s="1"/>
  <c r="CT64" s="1"/>
  <c r="DA64" s="1"/>
  <c r="HX64"/>
  <c r="HU64" s="1"/>
  <c r="HR63"/>
  <c r="HY63" s="1"/>
  <c r="IA63" s="1"/>
  <c r="HN64" s="1"/>
  <c r="EH64"/>
  <c r="HG64"/>
  <c r="AK63"/>
  <c r="X64" s="1"/>
  <c r="DU63"/>
  <c r="DH64" s="1"/>
  <c r="M63"/>
  <c r="O63" s="1"/>
  <c r="B64" s="1"/>
  <c r="J64" s="1"/>
  <c r="Q64" s="1"/>
  <c r="IC64"/>
  <c r="CH63"/>
  <c r="E96" s="1"/>
  <c r="K81" s="1"/>
  <c r="HF64" s="1"/>
  <c r="CA63"/>
  <c r="CC63" s="1"/>
  <c r="BP64" s="1"/>
  <c r="BX64" s="1"/>
  <c r="CE64" s="1"/>
  <c r="EJ64" l="1"/>
  <c r="EM64" s="1"/>
  <c r="G81"/>
  <c r="DV64" s="1"/>
  <c r="DK64" s="1"/>
  <c r="B81"/>
  <c r="P64" s="1"/>
  <c r="E64" s="1"/>
  <c r="J81"/>
  <c r="GJ64" s="1"/>
  <c r="FX64" s="1"/>
  <c r="FF64"/>
  <c r="GX64"/>
  <c r="C65"/>
  <c r="BT64"/>
  <c r="BV64"/>
  <c r="E81"/>
  <c r="CD64" s="1"/>
  <c r="H81"/>
  <c r="ER64" s="1"/>
  <c r="DL64"/>
  <c r="DN64"/>
  <c r="AD64"/>
  <c r="AF64"/>
  <c r="C81"/>
  <c r="AL64" s="1"/>
  <c r="L81"/>
  <c r="IB64" s="1"/>
  <c r="AX64"/>
  <c r="AZ64"/>
  <c r="GU64"/>
  <c r="GT64"/>
  <c r="GS65"/>
  <c r="GZ65"/>
  <c r="HT64"/>
  <c r="H64"/>
  <c r="CR64"/>
  <c r="GB64"/>
  <c r="D81"/>
  <c r="BH64" s="1"/>
  <c r="I81"/>
  <c r="FN64" s="1"/>
  <c r="F81"/>
  <c r="CZ64" s="1"/>
  <c r="ET64" l="1"/>
  <c r="EV64" s="1"/>
  <c r="H97" s="1"/>
  <c r="EP64"/>
  <c r="EN65" s="1"/>
  <c r="EK65" s="1"/>
  <c r="FW65"/>
  <c r="DP65"/>
  <c r="DW65" s="1"/>
  <c r="D64"/>
  <c r="FY64"/>
  <c r="DJ64"/>
  <c r="DI65"/>
  <c r="GD65"/>
  <c r="GK65" s="1"/>
  <c r="CN64"/>
  <c r="CO64"/>
  <c r="CM65"/>
  <c r="ID64"/>
  <c r="IF64" s="1"/>
  <c r="L97" s="1"/>
  <c r="HW64"/>
  <c r="HZ64" s="1"/>
  <c r="HG65"/>
  <c r="AA64"/>
  <c r="Z64"/>
  <c r="Y65"/>
  <c r="DX64"/>
  <c r="DZ64" s="1"/>
  <c r="G97" s="1"/>
  <c r="DQ64"/>
  <c r="DT64" s="1"/>
  <c r="DR65" s="1"/>
  <c r="DO65" s="1"/>
  <c r="EF64"/>
  <c r="EG64"/>
  <c r="EE65"/>
  <c r="HH64"/>
  <c r="HJ64" s="1"/>
  <c r="K97" s="1"/>
  <c r="HA64"/>
  <c r="HD64" s="1"/>
  <c r="GV64" s="1"/>
  <c r="HC64" s="1"/>
  <c r="AV64"/>
  <c r="AW64"/>
  <c r="AU65"/>
  <c r="DB64"/>
  <c r="DD64" s="1"/>
  <c r="F97" s="1"/>
  <c r="CU64"/>
  <c r="CX64" s="1"/>
  <c r="FC64"/>
  <c r="FB64"/>
  <c r="FA65"/>
  <c r="GL64"/>
  <c r="GN64" s="1"/>
  <c r="J97" s="1"/>
  <c r="GE64"/>
  <c r="GH64" s="1"/>
  <c r="R64"/>
  <c r="T64" s="1"/>
  <c r="B97" s="1"/>
  <c r="K64"/>
  <c r="N64" s="1"/>
  <c r="BJ64"/>
  <c r="BL64" s="1"/>
  <c r="D97" s="1"/>
  <c r="BC64"/>
  <c r="BF64" s="1"/>
  <c r="BD65" s="1"/>
  <c r="BA65" s="1"/>
  <c r="HP64"/>
  <c r="HQ64"/>
  <c r="HV65"/>
  <c r="HO65"/>
  <c r="AG64"/>
  <c r="AM64"/>
  <c r="AJ64"/>
  <c r="AN64"/>
  <c r="BS64"/>
  <c r="BR64"/>
  <c r="BQ65"/>
  <c r="CF64"/>
  <c r="CH64" s="1"/>
  <c r="E97" s="1"/>
  <c r="BY64"/>
  <c r="CB64" s="1"/>
  <c r="BZ65" s="1"/>
  <c r="BW65" s="1"/>
  <c r="FP64"/>
  <c r="FR64" s="1"/>
  <c r="I97" s="1"/>
  <c r="FI64"/>
  <c r="FL64" s="1"/>
  <c r="DS64"/>
  <c r="AH65" l="1"/>
  <c r="AE65" s="1"/>
  <c r="AB64"/>
  <c r="AI64" s="1"/>
  <c r="AK64" s="1"/>
  <c r="X65" s="1"/>
  <c r="L65"/>
  <c r="I65" s="1"/>
  <c r="F64"/>
  <c r="M64" s="1"/>
  <c r="O64" s="1"/>
  <c r="B65" s="1"/>
  <c r="J65" s="1"/>
  <c r="Q65" s="1"/>
  <c r="GF65"/>
  <c r="GC65" s="1"/>
  <c r="FZ64"/>
  <c r="GG64" s="1"/>
  <c r="GI64" s="1"/>
  <c r="FV65" s="1"/>
  <c r="FJ65"/>
  <c r="FG65" s="1"/>
  <c r="FD64"/>
  <c r="FK64" s="1"/>
  <c r="FM64" s="1"/>
  <c r="EZ65" s="1"/>
  <c r="FH65" s="1"/>
  <c r="FO65" s="1"/>
  <c r="BE64"/>
  <c r="BG64" s="1"/>
  <c r="AT65" s="1"/>
  <c r="BB65" s="1"/>
  <c r="BI65" s="1"/>
  <c r="HB65"/>
  <c r="GY65" s="1"/>
  <c r="HE64"/>
  <c r="GR65" s="1"/>
  <c r="CV65"/>
  <c r="CS65" s="1"/>
  <c r="CP64"/>
  <c r="CW64" s="1"/>
  <c r="CY64" s="1"/>
  <c r="CL65" s="1"/>
  <c r="CT65" s="1"/>
  <c r="DA65" s="1"/>
  <c r="HX65"/>
  <c r="HU65" s="1"/>
  <c r="HR64"/>
  <c r="HY64" s="1"/>
  <c r="IA64" s="1"/>
  <c r="HN65" s="1"/>
  <c r="IC65"/>
  <c r="DU64"/>
  <c r="DH65" s="1"/>
  <c r="CA64"/>
  <c r="CC64" s="1"/>
  <c r="BP65" s="1"/>
  <c r="BX65" s="1"/>
  <c r="CE65" s="1"/>
  <c r="AP64"/>
  <c r="C97" s="1"/>
  <c r="C82" s="1"/>
  <c r="AL65" s="1"/>
  <c r="EO64"/>
  <c r="EQ64" s="1"/>
  <c r="ED65" s="1"/>
  <c r="EL65" s="1"/>
  <c r="ES65" s="1"/>
  <c r="G82" l="1"/>
  <c r="DV65" s="1"/>
  <c r="DP66" s="1"/>
  <c r="F82"/>
  <c r="CZ65" s="1"/>
  <c r="CM66" s="1"/>
  <c r="B82"/>
  <c r="P65" s="1"/>
  <c r="C66" s="1"/>
  <c r="AD65"/>
  <c r="AF65"/>
  <c r="CN65"/>
  <c r="DJ65"/>
  <c r="BV65"/>
  <c r="DN65"/>
  <c r="AZ65"/>
  <c r="L82"/>
  <c r="IB65" s="1"/>
  <c r="K82"/>
  <c r="HF65" s="1"/>
  <c r="J82"/>
  <c r="GJ65" s="1"/>
  <c r="D82"/>
  <c r="BH65" s="1"/>
  <c r="H82"/>
  <c r="ER65" s="1"/>
  <c r="CR65"/>
  <c r="EJ65"/>
  <c r="AA65"/>
  <c r="Z65"/>
  <c r="Y66"/>
  <c r="GB65"/>
  <c r="H65"/>
  <c r="FF65"/>
  <c r="HT65"/>
  <c r="GX65"/>
  <c r="E82"/>
  <c r="CD65" s="1"/>
  <c r="I82"/>
  <c r="FN65" s="1"/>
  <c r="E65" l="1"/>
  <c r="CO65"/>
  <c r="D65"/>
  <c r="DK65"/>
  <c r="DI66"/>
  <c r="FC65"/>
  <c r="FB65"/>
  <c r="FA66"/>
  <c r="BS65"/>
  <c r="BR65"/>
  <c r="BQ66"/>
  <c r="GL65"/>
  <c r="GN65" s="1"/>
  <c r="J98" s="1"/>
  <c r="GE65"/>
  <c r="GH65" s="1"/>
  <c r="DB65"/>
  <c r="DD65" s="1"/>
  <c r="F98" s="1"/>
  <c r="CU65"/>
  <c r="CX65" s="1"/>
  <c r="EF65"/>
  <c r="EE66"/>
  <c r="EG65"/>
  <c r="AV65"/>
  <c r="AU66"/>
  <c r="AW65"/>
  <c r="GU65"/>
  <c r="GZ66"/>
  <c r="GT65"/>
  <c r="GS66"/>
  <c r="CF65"/>
  <c r="CH65" s="1"/>
  <c r="E98" s="1"/>
  <c r="BY65"/>
  <c r="CB65" s="1"/>
  <c r="AN65"/>
  <c r="HH65"/>
  <c r="HJ65" s="1"/>
  <c r="K98" s="1"/>
  <c r="HA65"/>
  <c r="HD65" s="1"/>
  <c r="ID65"/>
  <c r="IF65" s="1"/>
  <c r="L98" s="1"/>
  <c r="HW65"/>
  <c r="HZ65" s="1"/>
  <c r="FP65"/>
  <c r="FR65" s="1"/>
  <c r="I98" s="1"/>
  <c r="FI65"/>
  <c r="FL65" s="1"/>
  <c r="R65"/>
  <c r="T65" s="1"/>
  <c r="B98" s="1"/>
  <c r="K65"/>
  <c r="N65" s="1"/>
  <c r="ET65"/>
  <c r="EV65" s="1"/>
  <c r="H98" s="1"/>
  <c r="EM65"/>
  <c r="EP65" s="1"/>
  <c r="FX65"/>
  <c r="FW66"/>
  <c r="FY65"/>
  <c r="GD66"/>
  <c r="HP65"/>
  <c r="HO66"/>
  <c r="HQ65"/>
  <c r="HV66"/>
  <c r="BJ65"/>
  <c r="BL65" s="1"/>
  <c r="D98" s="1"/>
  <c r="BC65"/>
  <c r="BF65" s="1"/>
  <c r="DX65"/>
  <c r="DZ65" s="1"/>
  <c r="G98" s="1"/>
  <c r="DQ65"/>
  <c r="DT65" s="1"/>
  <c r="DW66"/>
  <c r="AG65"/>
  <c r="AJ65" s="1"/>
  <c r="AB65" s="1"/>
  <c r="AI65" s="1"/>
  <c r="AM65"/>
  <c r="EN66" l="1"/>
  <c r="EK66" s="1"/>
  <c r="EH65"/>
  <c r="EO65" s="1"/>
  <c r="EQ65" s="1"/>
  <c r="ED66" s="1"/>
  <c r="EL66" s="1"/>
  <c r="ES66" s="1"/>
  <c r="BD66"/>
  <c r="BA66" s="1"/>
  <c r="AX65"/>
  <c r="AP65"/>
  <c r="C98" s="1"/>
  <c r="C83" s="1"/>
  <c r="AL66" s="1"/>
  <c r="DR66"/>
  <c r="DO66" s="1"/>
  <c r="DL65"/>
  <c r="DS65" s="1"/>
  <c r="DU65" s="1"/>
  <c r="DH66" s="1"/>
  <c r="BZ66"/>
  <c r="BW66" s="1"/>
  <c r="BT65"/>
  <c r="CA65" s="1"/>
  <c r="CC65" s="1"/>
  <c r="BP66" s="1"/>
  <c r="FJ66"/>
  <c r="FG66" s="1"/>
  <c r="FD65"/>
  <c r="FK65" s="1"/>
  <c r="FM65" s="1"/>
  <c r="EZ66" s="1"/>
  <c r="FH66" s="1"/>
  <c r="FO66" s="1"/>
  <c r="HB66"/>
  <c r="GY66" s="1"/>
  <c r="GV65"/>
  <c r="HC65" s="1"/>
  <c r="HE65" s="1"/>
  <c r="GR66" s="1"/>
  <c r="GF66"/>
  <c r="GC66" s="1"/>
  <c r="FZ65"/>
  <c r="GG65" s="1"/>
  <c r="GI65" s="1"/>
  <c r="FV66" s="1"/>
  <c r="L66"/>
  <c r="I66" s="1"/>
  <c r="F65"/>
  <c r="M65" s="1"/>
  <c r="O65" s="1"/>
  <c r="B66" s="1"/>
  <c r="J66" s="1"/>
  <c r="Q66" s="1"/>
  <c r="HX66"/>
  <c r="HU66" s="1"/>
  <c r="HR65"/>
  <c r="HY65" s="1"/>
  <c r="IA65" s="1"/>
  <c r="HN66" s="1"/>
  <c r="CV66"/>
  <c r="CS66" s="1"/>
  <c r="CP65"/>
  <c r="CW65" s="1"/>
  <c r="CY65" s="1"/>
  <c r="CL66" s="1"/>
  <c r="CT66" s="1"/>
  <c r="DA66" s="1"/>
  <c r="AH66"/>
  <c r="AE66" s="1"/>
  <c r="AK65"/>
  <c r="X66" s="1"/>
  <c r="AF66" s="1"/>
  <c r="AM66" s="1"/>
  <c r="BE65"/>
  <c r="BG65" s="1"/>
  <c r="AT66" s="1"/>
  <c r="BB66" s="1"/>
  <c r="BI66" s="1"/>
  <c r="IC66"/>
  <c r="GK66"/>
  <c r="HG66"/>
  <c r="F83" l="1"/>
  <c r="CZ66" s="1"/>
  <c r="CN66" s="1"/>
  <c r="J83"/>
  <c r="GJ66" s="1"/>
  <c r="FY66" s="1"/>
  <c r="B83"/>
  <c r="P66" s="1"/>
  <c r="D66" s="1"/>
  <c r="I83"/>
  <c r="FN66" s="1"/>
  <c r="FB66" s="1"/>
  <c r="Z66"/>
  <c r="Y67"/>
  <c r="E83"/>
  <c r="CD66" s="1"/>
  <c r="BQ67" s="1"/>
  <c r="L83"/>
  <c r="IB66" s="1"/>
  <c r="HQ66" s="1"/>
  <c r="D83"/>
  <c r="BH66" s="1"/>
  <c r="AW66" s="1"/>
  <c r="K83"/>
  <c r="HF66" s="1"/>
  <c r="GS67" s="1"/>
  <c r="H83"/>
  <c r="ER66" s="1"/>
  <c r="EF66" s="1"/>
  <c r="G83"/>
  <c r="DV66" s="1"/>
  <c r="DJ66" s="1"/>
  <c r="AA66"/>
  <c r="DN66"/>
  <c r="BS66"/>
  <c r="BV66"/>
  <c r="BX66"/>
  <c r="EJ66"/>
  <c r="GX66"/>
  <c r="GB66"/>
  <c r="E66"/>
  <c r="FF66"/>
  <c r="CM67"/>
  <c r="AZ66"/>
  <c r="HT66"/>
  <c r="AD66"/>
  <c r="CR66"/>
  <c r="H66"/>
  <c r="GU66" l="1"/>
  <c r="CO66"/>
  <c r="C67"/>
  <c r="AV66"/>
  <c r="DP67"/>
  <c r="DW67" s="1"/>
  <c r="HO67"/>
  <c r="FW67"/>
  <c r="BR66"/>
  <c r="GT66"/>
  <c r="DI67"/>
  <c r="FA67"/>
  <c r="HV67"/>
  <c r="IC67" s="1"/>
  <c r="GD67"/>
  <c r="GZ67"/>
  <c r="DK66"/>
  <c r="FC66"/>
  <c r="HP66"/>
  <c r="FX66"/>
  <c r="EG66"/>
  <c r="EE67"/>
  <c r="AU67"/>
  <c r="R66"/>
  <c r="T66" s="1"/>
  <c r="B99" s="1"/>
  <c r="K66"/>
  <c r="N66" s="1"/>
  <c r="HG67"/>
  <c r="BJ66"/>
  <c r="BL66" s="1"/>
  <c r="D99" s="1"/>
  <c r="BC66"/>
  <c r="BF66" s="1"/>
  <c r="FP66"/>
  <c r="FR66" s="1"/>
  <c r="I99" s="1"/>
  <c r="FI66"/>
  <c r="FL66" s="1"/>
  <c r="BY66"/>
  <c r="CE66"/>
  <c r="CB66"/>
  <c r="CF66"/>
  <c r="GK67"/>
  <c r="DB66"/>
  <c r="DD66" s="1"/>
  <c r="F99" s="1"/>
  <c r="CU66"/>
  <c r="CX66" s="1"/>
  <c r="AN66"/>
  <c r="AP66" s="1"/>
  <c r="C99" s="1"/>
  <c r="AG66"/>
  <c r="AJ66" s="1"/>
  <c r="AB66" s="1"/>
  <c r="AI66" s="1"/>
  <c r="ID66"/>
  <c r="IF66" s="1"/>
  <c r="L99" s="1"/>
  <c r="HW66"/>
  <c r="HZ66" s="1"/>
  <c r="GL66"/>
  <c r="GN66" s="1"/>
  <c r="J99" s="1"/>
  <c r="GE66"/>
  <c r="GH66" s="1"/>
  <c r="HH66"/>
  <c r="HJ66" s="1"/>
  <c r="K99" s="1"/>
  <c r="HA66"/>
  <c r="HD66" s="1"/>
  <c r="ET66"/>
  <c r="EV66" s="1"/>
  <c r="H99" s="1"/>
  <c r="EM66"/>
  <c r="EP66" s="1"/>
  <c r="EH66" s="1"/>
  <c r="DX66"/>
  <c r="DZ66" s="1"/>
  <c r="G99" s="1"/>
  <c r="DQ66"/>
  <c r="DT66" s="1"/>
  <c r="EO66" l="1"/>
  <c r="BD67"/>
  <c r="BA67" s="1"/>
  <c r="AX66"/>
  <c r="BE66" s="1"/>
  <c r="BG66" s="1"/>
  <c r="AT67" s="1"/>
  <c r="BB67" s="1"/>
  <c r="BI67" s="1"/>
  <c r="DR67"/>
  <c r="DO67" s="1"/>
  <c r="DL66"/>
  <c r="DS66" s="1"/>
  <c r="DU66" s="1"/>
  <c r="DH67" s="1"/>
  <c r="HB67"/>
  <c r="GY67" s="1"/>
  <c r="GV66"/>
  <c r="HC66" s="1"/>
  <c r="HE66" s="1"/>
  <c r="GR67" s="1"/>
  <c r="HX67"/>
  <c r="HU67" s="1"/>
  <c r="HR66"/>
  <c r="HY66" s="1"/>
  <c r="IA66" s="1"/>
  <c r="HN67" s="1"/>
  <c r="FJ67"/>
  <c r="FG67" s="1"/>
  <c r="FD66"/>
  <c r="FK66" s="1"/>
  <c r="FM66" s="1"/>
  <c r="EZ67" s="1"/>
  <c r="EN67"/>
  <c r="EK67" s="1"/>
  <c r="EQ66"/>
  <c r="ED67" s="1"/>
  <c r="EL67" s="1"/>
  <c r="ES67" s="1"/>
  <c r="GF67"/>
  <c r="GC67" s="1"/>
  <c r="FZ66"/>
  <c r="GG66" s="1"/>
  <c r="GI66" s="1"/>
  <c r="FV67" s="1"/>
  <c r="AH67"/>
  <c r="AE67" s="1"/>
  <c r="AK66"/>
  <c r="X67" s="1"/>
  <c r="AF67" s="1"/>
  <c r="AM67" s="1"/>
  <c r="CV67"/>
  <c r="CS67" s="1"/>
  <c r="CP66"/>
  <c r="CW66" s="1"/>
  <c r="CY66" s="1"/>
  <c r="CL67" s="1"/>
  <c r="CT67" s="1"/>
  <c r="DA67" s="1"/>
  <c r="L67"/>
  <c r="I67" s="1"/>
  <c r="F66"/>
  <c r="M66" s="1"/>
  <c r="O66" s="1"/>
  <c r="B67" s="1"/>
  <c r="J67" s="1"/>
  <c r="Q67" s="1"/>
  <c r="BZ67"/>
  <c r="BW67" s="1"/>
  <c r="BT66"/>
  <c r="CA66" s="1"/>
  <c r="CC66" s="1"/>
  <c r="BP67" s="1"/>
  <c r="BX67" s="1"/>
  <c r="CE67" s="1"/>
  <c r="CH66"/>
  <c r="E99" s="1"/>
  <c r="E84" s="1"/>
  <c r="CD67" s="1"/>
  <c r="D84" l="1"/>
  <c r="BH67" s="1"/>
  <c r="AV67" s="1"/>
  <c r="BS67"/>
  <c r="BR67"/>
  <c r="BQ68"/>
  <c r="DN67"/>
  <c r="AZ67"/>
  <c r="BV67"/>
  <c r="H67"/>
  <c r="CR67"/>
  <c r="AD67"/>
  <c r="GB67"/>
  <c r="EJ67"/>
  <c r="FF67"/>
  <c r="FH67"/>
  <c r="HT67"/>
  <c r="GX67"/>
  <c r="L84"/>
  <c r="IB67" s="1"/>
  <c r="I84"/>
  <c r="FN67" s="1"/>
  <c r="J84"/>
  <c r="GJ67" s="1"/>
  <c r="G84"/>
  <c r="DV67" s="1"/>
  <c r="F84"/>
  <c r="CZ67" s="1"/>
  <c r="K84"/>
  <c r="HF67" s="1"/>
  <c r="B84"/>
  <c r="P67" s="1"/>
  <c r="C84"/>
  <c r="AL67" s="1"/>
  <c r="H84"/>
  <c r="ER67" s="1"/>
  <c r="AW67" l="1"/>
  <c r="AU68"/>
  <c r="D67"/>
  <c r="C68"/>
  <c r="E67"/>
  <c r="AA67"/>
  <c r="Z67"/>
  <c r="Y68"/>
  <c r="CN67"/>
  <c r="CM68"/>
  <c r="CO67"/>
  <c r="FX67"/>
  <c r="FW68"/>
  <c r="FY67"/>
  <c r="GD68"/>
  <c r="HP67"/>
  <c r="HO68"/>
  <c r="HQ67"/>
  <c r="HV68"/>
  <c r="FP67"/>
  <c r="ET67"/>
  <c r="EV67" s="1"/>
  <c r="H100" s="1"/>
  <c r="EM67"/>
  <c r="EP67" s="1"/>
  <c r="R67"/>
  <c r="T67" s="1"/>
  <c r="B100" s="1"/>
  <c r="K67"/>
  <c r="N67" s="1"/>
  <c r="CF67"/>
  <c r="CH67" s="1"/>
  <c r="E100" s="1"/>
  <c r="BY67"/>
  <c r="CB67" s="1"/>
  <c r="BJ67"/>
  <c r="BL67" s="1"/>
  <c r="D100" s="1"/>
  <c r="BC67"/>
  <c r="BF67" s="1"/>
  <c r="DX67"/>
  <c r="DZ67" s="1"/>
  <c r="G100" s="1"/>
  <c r="DQ67"/>
  <c r="DT67" s="1"/>
  <c r="EF67"/>
  <c r="EE68"/>
  <c r="EG67"/>
  <c r="GU67"/>
  <c r="GZ68"/>
  <c r="GT67"/>
  <c r="GS68"/>
  <c r="DK67"/>
  <c r="DP68"/>
  <c r="DJ67"/>
  <c r="DI68"/>
  <c r="FC67"/>
  <c r="FB67"/>
  <c r="FA68"/>
  <c r="HH67"/>
  <c r="HJ67" s="1"/>
  <c r="K100" s="1"/>
  <c r="HA67"/>
  <c r="HD67" s="1"/>
  <c r="ID67"/>
  <c r="IF67" s="1"/>
  <c r="L100" s="1"/>
  <c r="HW67"/>
  <c r="HZ67" s="1"/>
  <c r="FI67"/>
  <c r="FL67" s="1"/>
  <c r="FO67"/>
  <c r="FR67" s="1"/>
  <c r="I100" s="1"/>
  <c r="GL67"/>
  <c r="GN67" s="1"/>
  <c r="J100" s="1"/>
  <c r="GE67"/>
  <c r="GH67" s="1"/>
  <c r="AN67"/>
  <c r="AP67" s="1"/>
  <c r="C100" s="1"/>
  <c r="AG67"/>
  <c r="AJ67" s="1"/>
  <c r="DB67"/>
  <c r="DD67" s="1"/>
  <c r="F100" s="1"/>
  <c r="CU67"/>
  <c r="CX67" s="1"/>
  <c r="EN68" l="1"/>
  <c r="EK68" s="1"/>
  <c r="EH67"/>
  <c r="EO67" s="1"/>
  <c r="EQ67" s="1"/>
  <c r="ED68" s="1"/>
  <c r="EL68" s="1"/>
  <c r="ES68" s="1"/>
  <c r="F85"/>
  <c r="CZ68" s="1"/>
  <c r="CO68" s="1"/>
  <c r="DR68"/>
  <c r="DO68" s="1"/>
  <c r="DL67"/>
  <c r="DS67" s="1"/>
  <c r="DU67" s="1"/>
  <c r="DH68" s="1"/>
  <c r="BZ68"/>
  <c r="BW68" s="1"/>
  <c r="BT67"/>
  <c r="CA67" s="1"/>
  <c r="FJ68"/>
  <c r="FG68" s="1"/>
  <c r="FD67"/>
  <c r="FK67" s="1"/>
  <c r="FM67" s="1"/>
  <c r="EZ68" s="1"/>
  <c r="FH68" s="1"/>
  <c r="FO68" s="1"/>
  <c r="BD68"/>
  <c r="BA68" s="1"/>
  <c r="AX67"/>
  <c r="BE67" s="1"/>
  <c r="BG67" s="1"/>
  <c r="AT68" s="1"/>
  <c r="BB68" s="1"/>
  <c r="BI68" s="1"/>
  <c r="CV68"/>
  <c r="CS68" s="1"/>
  <c r="CP67"/>
  <c r="CW67" s="1"/>
  <c r="CY67" s="1"/>
  <c r="CL68" s="1"/>
  <c r="CT68" s="1"/>
  <c r="DA68" s="1"/>
  <c r="GF68"/>
  <c r="GC68" s="1"/>
  <c r="FZ67"/>
  <c r="GG67" s="1"/>
  <c r="GI67" s="1"/>
  <c r="FV68" s="1"/>
  <c r="HB68"/>
  <c r="GY68" s="1"/>
  <c r="GV67"/>
  <c r="HC67" s="1"/>
  <c r="HE67" s="1"/>
  <c r="GR68" s="1"/>
  <c r="L68"/>
  <c r="I68" s="1"/>
  <c r="F67"/>
  <c r="M67" s="1"/>
  <c r="O67" s="1"/>
  <c r="B68" s="1"/>
  <c r="J68" s="1"/>
  <c r="Q68" s="1"/>
  <c r="AH68"/>
  <c r="AE68" s="1"/>
  <c r="AB67"/>
  <c r="AI67" s="1"/>
  <c r="AK67" s="1"/>
  <c r="X68" s="1"/>
  <c r="AF68" s="1"/>
  <c r="AM68" s="1"/>
  <c r="HX68"/>
  <c r="HU68" s="1"/>
  <c r="HR67"/>
  <c r="HY67" s="1"/>
  <c r="IA67" s="1"/>
  <c r="HN68" s="1"/>
  <c r="DW68"/>
  <c r="HG68"/>
  <c r="J85"/>
  <c r="GJ68" s="1"/>
  <c r="I85"/>
  <c r="FN68" s="1"/>
  <c r="K85"/>
  <c r="HF68" s="1"/>
  <c r="D85"/>
  <c r="BH68" s="1"/>
  <c r="B85"/>
  <c r="P68" s="1"/>
  <c r="IC68"/>
  <c r="GK68"/>
  <c r="C85"/>
  <c r="AL68" s="1"/>
  <c r="L85"/>
  <c r="IB68" s="1"/>
  <c r="CC67"/>
  <c r="BP68" s="1"/>
  <c r="G85"/>
  <c r="DV68" s="1"/>
  <c r="E85"/>
  <c r="CD68" s="1"/>
  <c r="H85"/>
  <c r="ER68" s="1"/>
  <c r="CM69" l="1"/>
  <c r="CN68"/>
  <c r="BR68"/>
  <c r="BQ69"/>
  <c r="BS68"/>
  <c r="BV68"/>
  <c r="BX68"/>
  <c r="GX68"/>
  <c r="FF68"/>
  <c r="Z68"/>
  <c r="Y69"/>
  <c r="AA68"/>
  <c r="H68"/>
  <c r="CR68"/>
  <c r="HT68"/>
  <c r="AW68"/>
  <c r="AV68"/>
  <c r="AU69"/>
  <c r="GT68"/>
  <c r="GS69"/>
  <c r="GU68"/>
  <c r="GZ69"/>
  <c r="FY68"/>
  <c r="GD69"/>
  <c r="FX68"/>
  <c r="FW69"/>
  <c r="EG68"/>
  <c r="EF68"/>
  <c r="EE69"/>
  <c r="DJ68"/>
  <c r="DI69"/>
  <c r="DK68"/>
  <c r="EJ68"/>
  <c r="DN68"/>
  <c r="HQ68"/>
  <c r="HV69"/>
  <c r="HP68"/>
  <c r="HO69"/>
  <c r="AD68"/>
  <c r="GB68"/>
  <c r="E68"/>
  <c r="D68"/>
  <c r="C69"/>
  <c r="AZ68"/>
  <c r="FB68"/>
  <c r="FA69"/>
  <c r="FC68"/>
  <c r="GL68" l="1"/>
  <c r="GN68" s="1"/>
  <c r="J101" s="1"/>
  <c r="GE68"/>
  <c r="GH68" s="1"/>
  <c r="AN68"/>
  <c r="AP68" s="1"/>
  <c r="C101" s="1"/>
  <c r="AG68"/>
  <c r="AJ68" s="1"/>
  <c r="IC69"/>
  <c r="GK69"/>
  <c r="HG69"/>
  <c r="ID68"/>
  <c r="IF68" s="1"/>
  <c r="L101" s="1"/>
  <c r="HW68"/>
  <c r="HZ68" s="1"/>
  <c r="R68"/>
  <c r="T68" s="1"/>
  <c r="B101" s="1"/>
  <c r="K68"/>
  <c r="N68" s="1"/>
  <c r="FP68"/>
  <c r="FR68" s="1"/>
  <c r="I101" s="1"/>
  <c r="FI68"/>
  <c r="FL68" s="1"/>
  <c r="BJ68"/>
  <c r="BL68" s="1"/>
  <c r="D101" s="1"/>
  <c r="BC68"/>
  <c r="BF68" s="1"/>
  <c r="DX68"/>
  <c r="DZ68" s="1"/>
  <c r="G101" s="1"/>
  <c r="DQ68"/>
  <c r="DT68" s="1"/>
  <c r="ET68"/>
  <c r="EV68" s="1"/>
  <c r="H101" s="1"/>
  <c r="EM68"/>
  <c r="EP68" s="1"/>
  <c r="DB68"/>
  <c r="DD68" s="1"/>
  <c r="F101" s="1"/>
  <c r="CU68"/>
  <c r="CX68" s="1"/>
  <c r="HH68"/>
  <c r="HJ68" s="1"/>
  <c r="K101" s="1"/>
  <c r="HA68"/>
  <c r="HD68" s="1"/>
  <c r="BY68"/>
  <c r="CB68" s="1"/>
  <c r="CE68"/>
  <c r="CF68"/>
  <c r="EN69" l="1"/>
  <c r="EK69" s="1"/>
  <c r="EH68"/>
  <c r="EO68" s="1"/>
  <c r="EQ68" s="1"/>
  <c r="ED69" s="1"/>
  <c r="EL69" s="1"/>
  <c r="ES69" s="1"/>
  <c r="DR69"/>
  <c r="DO69" s="1"/>
  <c r="DL68"/>
  <c r="DS68" s="1"/>
  <c r="DU68" s="1"/>
  <c r="DH69" s="1"/>
  <c r="DP69" s="1"/>
  <c r="DW69" s="1"/>
  <c r="BZ69"/>
  <c r="BW69" s="1"/>
  <c r="BT68"/>
  <c r="CA68" s="1"/>
  <c r="CC68" s="1"/>
  <c r="BP69" s="1"/>
  <c r="FJ69"/>
  <c r="FG69" s="1"/>
  <c r="FD68"/>
  <c r="FK68" s="1"/>
  <c r="FM68" s="1"/>
  <c r="EZ69" s="1"/>
  <c r="FH69" s="1"/>
  <c r="FO69" s="1"/>
  <c r="HB69"/>
  <c r="GY69" s="1"/>
  <c r="GV68"/>
  <c r="HC68" s="1"/>
  <c r="HE68" s="1"/>
  <c r="GR69" s="1"/>
  <c r="L69"/>
  <c r="I69" s="1"/>
  <c r="F68"/>
  <c r="M68" s="1"/>
  <c r="O68" s="1"/>
  <c r="B69" s="1"/>
  <c r="J69" s="1"/>
  <c r="Q69" s="1"/>
  <c r="HX69"/>
  <c r="HU69" s="1"/>
  <c r="HR68"/>
  <c r="HY68" s="1"/>
  <c r="IA68" s="1"/>
  <c r="HN69" s="1"/>
  <c r="AH69"/>
  <c r="AE69" s="1"/>
  <c r="AB68"/>
  <c r="AI68" s="1"/>
  <c r="AK68" s="1"/>
  <c r="X69" s="1"/>
  <c r="AF69" s="1"/>
  <c r="AM69" s="1"/>
  <c r="GF69"/>
  <c r="GC69" s="1"/>
  <c r="FZ68"/>
  <c r="GG68" s="1"/>
  <c r="GI68" s="1"/>
  <c r="FV69" s="1"/>
  <c r="CV69"/>
  <c r="CS69" s="1"/>
  <c r="CP68"/>
  <c r="CW68" s="1"/>
  <c r="CY68" s="1"/>
  <c r="CL69" s="1"/>
  <c r="CT69" s="1"/>
  <c r="DA69" s="1"/>
  <c r="BD69"/>
  <c r="BA69" s="1"/>
  <c r="AX68"/>
  <c r="BE68" s="1"/>
  <c r="BG68" s="1"/>
  <c r="AT69" s="1"/>
  <c r="BB69" s="1"/>
  <c r="BI69" s="1"/>
  <c r="CH68"/>
  <c r="E101" s="1"/>
  <c r="E86" s="1"/>
  <c r="CD69" s="1"/>
  <c r="K86" l="1"/>
  <c r="HF69" s="1"/>
  <c r="GU69" s="1"/>
  <c r="L86"/>
  <c r="IB69" s="1"/>
  <c r="HQ69" s="1"/>
  <c r="B86"/>
  <c r="P69" s="1"/>
  <c r="C70" s="1"/>
  <c r="G86"/>
  <c r="DV69" s="1"/>
  <c r="DK69" s="1"/>
  <c r="D69"/>
  <c r="BV69"/>
  <c r="BX69"/>
  <c r="CR69"/>
  <c r="FF69"/>
  <c r="DN69"/>
  <c r="EJ69"/>
  <c r="J86"/>
  <c r="GJ69" s="1"/>
  <c r="I86"/>
  <c r="FN69" s="1"/>
  <c r="H86"/>
  <c r="ER69" s="1"/>
  <c r="C86"/>
  <c r="AL69" s="1"/>
  <c r="F86"/>
  <c r="CZ69" s="1"/>
  <c r="D86"/>
  <c r="BH69" s="1"/>
  <c r="HV70"/>
  <c r="BS69"/>
  <c r="BR69"/>
  <c r="BQ70"/>
  <c r="AZ69"/>
  <c r="GB69"/>
  <c r="AD69"/>
  <c r="HT69"/>
  <c r="H69"/>
  <c r="GX69"/>
  <c r="HP69" l="1"/>
  <c r="GT69"/>
  <c r="HO70"/>
  <c r="GS70"/>
  <c r="DJ69"/>
  <c r="DI70"/>
  <c r="E69"/>
  <c r="ID69"/>
  <c r="IF69" s="1"/>
  <c r="L102" s="1"/>
  <c r="HW69"/>
  <c r="HZ69" s="1"/>
  <c r="AN69"/>
  <c r="AP69" s="1"/>
  <c r="C102" s="1"/>
  <c r="AG69"/>
  <c r="AJ69" s="1"/>
  <c r="GL69"/>
  <c r="GN69" s="1"/>
  <c r="J102" s="1"/>
  <c r="GE69"/>
  <c r="GH69" s="1"/>
  <c r="IC70"/>
  <c r="CN69"/>
  <c r="CM70"/>
  <c r="CO69"/>
  <c r="EF69"/>
  <c r="EG69"/>
  <c r="EE70"/>
  <c r="FX69"/>
  <c r="FY69"/>
  <c r="FW70"/>
  <c r="ET69"/>
  <c r="EV69" s="1"/>
  <c r="H102" s="1"/>
  <c r="EM69"/>
  <c r="EP69" s="1"/>
  <c r="FP69"/>
  <c r="FR69" s="1"/>
  <c r="I102" s="1"/>
  <c r="FI69"/>
  <c r="FL69" s="1"/>
  <c r="CF69"/>
  <c r="HH69"/>
  <c r="HJ69" s="1"/>
  <c r="K102" s="1"/>
  <c r="HA69"/>
  <c r="HD69" s="1"/>
  <c r="R69"/>
  <c r="T69" s="1"/>
  <c r="B102" s="1"/>
  <c r="K69"/>
  <c r="N69" s="1"/>
  <c r="BJ69"/>
  <c r="BL69" s="1"/>
  <c r="D102" s="1"/>
  <c r="BC69"/>
  <c r="BF69" s="1"/>
  <c r="AV69"/>
  <c r="AU70"/>
  <c r="AW69"/>
  <c r="AA69"/>
  <c r="Z69"/>
  <c r="Y70"/>
  <c r="FC69"/>
  <c r="FB69"/>
  <c r="FA70"/>
  <c r="DX69"/>
  <c r="DZ69" s="1"/>
  <c r="G102" s="1"/>
  <c r="DQ69"/>
  <c r="DT69" s="1"/>
  <c r="DB69"/>
  <c r="DD69" s="1"/>
  <c r="F102" s="1"/>
  <c r="CU69"/>
  <c r="CX69" s="1"/>
  <c r="BY69"/>
  <c r="CB69" s="1"/>
  <c r="BT69" s="1"/>
  <c r="CA69" s="1"/>
  <c r="CE69"/>
  <c r="EN70" l="1"/>
  <c r="EK70" s="1"/>
  <c r="EH69"/>
  <c r="CH69"/>
  <c r="E102" s="1"/>
  <c r="G87" s="1"/>
  <c r="DV70" s="1"/>
  <c r="FJ70"/>
  <c r="FG70" s="1"/>
  <c r="FD69"/>
  <c r="FK69" s="1"/>
  <c r="FM69" s="1"/>
  <c r="EZ70" s="1"/>
  <c r="FH70" s="1"/>
  <c r="EO69"/>
  <c r="EQ69" s="1"/>
  <c r="ED70" s="1"/>
  <c r="EL70" s="1"/>
  <c r="ES70" s="1"/>
  <c r="BZ70"/>
  <c r="BW70" s="1"/>
  <c r="CC69"/>
  <c r="BP70" s="1"/>
  <c r="CV70"/>
  <c r="CS70" s="1"/>
  <c r="CP69"/>
  <c r="CW69" s="1"/>
  <c r="CY69" s="1"/>
  <c r="CL70" s="1"/>
  <c r="CT70" s="1"/>
  <c r="DA70" s="1"/>
  <c r="DR70"/>
  <c r="DO70" s="1"/>
  <c r="DL69"/>
  <c r="DS69" s="1"/>
  <c r="DU69" s="1"/>
  <c r="DH70" s="1"/>
  <c r="DP70" s="1"/>
  <c r="DW70" s="1"/>
  <c r="BD70"/>
  <c r="BA70" s="1"/>
  <c r="AX69"/>
  <c r="BE69" s="1"/>
  <c r="BG69" s="1"/>
  <c r="AT70" s="1"/>
  <c r="BB70" s="1"/>
  <c r="BI70" s="1"/>
  <c r="L70"/>
  <c r="I70" s="1"/>
  <c r="F69"/>
  <c r="M69" s="1"/>
  <c r="O69" s="1"/>
  <c r="B70" s="1"/>
  <c r="J70" s="1"/>
  <c r="Q70" s="1"/>
  <c r="HB70"/>
  <c r="GY70" s="1"/>
  <c r="GV69"/>
  <c r="HC69" s="1"/>
  <c r="HE69" s="1"/>
  <c r="GR70" s="1"/>
  <c r="GZ70" s="1"/>
  <c r="HG70" s="1"/>
  <c r="GF70"/>
  <c r="GC70" s="1"/>
  <c r="FZ69"/>
  <c r="GG69" s="1"/>
  <c r="GI69" s="1"/>
  <c r="FV70" s="1"/>
  <c r="GD70" s="1"/>
  <c r="AH70"/>
  <c r="AE70" s="1"/>
  <c r="AB69"/>
  <c r="AI69" s="1"/>
  <c r="AK69" s="1"/>
  <c r="X70" s="1"/>
  <c r="AF70" s="1"/>
  <c r="AM70" s="1"/>
  <c r="HX70"/>
  <c r="HU70" s="1"/>
  <c r="HR69"/>
  <c r="HY69" s="1"/>
  <c r="IA69" s="1"/>
  <c r="HN70" s="1"/>
  <c r="FO70"/>
  <c r="GK70"/>
  <c r="I87"/>
  <c r="FN70" s="1"/>
  <c r="F87" l="1"/>
  <c r="CZ70" s="1"/>
  <c r="CO70" s="1"/>
  <c r="C87"/>
  <c r="AL70" s="1"/>
  <c r="Z70" s="1"/>
  <c r="J87"/>
  <c r="GJ70" s="1"/>
  <c r="FY70" s="1"/>
  <c r="D87"/>
  <c r="BH70" s="1"/>
  <c r="AW70" s="1"/>
  <c r="B87"/>
  <c r="P70" s="1"/>
  <c r="E70" s="1"/>
  <c r="E87"/>
  <c r="CD70" s="1"/>
  <c r="L87"/>
  <c r="IB70" s="1"/>
  <c r="HP70" s="1"/>
  <c r="K87"/>
  <c r="HF70" s="1"/>
  <c r="GU70" s="1"/>
  <c r="H87"/>
  <c r="ER70" s="1"/>
  <c r="EF70" s="1"/>
  <c r="CR70"/>
  <c r="EJ70"/>
  <c r="FC70"/>
  <c r="FB70"/>
  <c r="AD70"/>
  <c r="DK70"/>
  <c r="DJ70"/>
  <c r="GB70"/>
  <c r="AZ70"/>
  <c r="D70"/>
  <c r="FF70"/>
  <c r="HT70"/>
  <c r="GX70"/>
  <c r="H70"/>
  <c r="DN70"/>
  <c r="BV70"/>
  <c r="BX70"/>
  <c r="AV70" l="1"/>
  <c r="AA70"/>
  <c r="CN70"/>
  <c r="FX70"/>
  <c r="GT70"/>
  <c r="HQ70"/>
  <c r="BS70"/>
  <c r="BR70"/>
  <c r="EG70"/>
  <c r="BY70"/>
  <c r="CE70"/>
  <c r="CB70"/>
  <c r="CF70"/>
  <c r="DX70"/>
  <c r="DZ70" s="1"/>
  <c r="DQ70"/>
  <c r="DT70" s="1"/>
  <c r="DL70" s="1"/>
  <c r="DS70" s="1"/>
  <c r="R70"/>
  <c r="T70" s="1"/>
  <c r="K70"/>
  <c r="N70" s="1"/>
  <c r="F70" s="1"/>
  <c r="M70" s="1"/>
  <c r="O70" s="1"/>
  <c r="B71" s="1"/>
  <c r="O77" s="1"/>
  <c r="O80" s="1"/>
  <c r="HH70"/>
  <c r="HJ70" s="1"/>
  <c r="HA70"/>
  <c r="HD70" s="1"/>
  <c r="GV70" s="1"/>
  <c r="HC70" s="1"/>
  <c r="HE70" s="1"/>
  <c r="GR71" s="1"/>
  <c r="X77" s="1"/>
  <c r="X80" s="1"/>
  <c r="ID70"/>
  <c r="IF70" s="1"/>
  <c r="HW70"/>
  <c r="HZ70" s="1"/>
  <c r="HR70" s="1"/>
  <c r="FP70"/>
  <c r="FR70" s="1"/>
  <c r="FI70"/>
  <c r="FL70" s="1"/>
  <c r="FD70" s="1"/>
  <c r="FK70" s="1"/>
  <c r="BJ70"/>
  <c r="BL70" s="1"/>
  <c r="BC70"/>
  <c r="BF70" s="1"/>
  <c r="AX70" s="1"/>
  <c r="BE70" s="1"/>
  <c r="BG70" s="1"/>
  <c r="AT71" s="1"/>
  <c r="Q77" s="1"/>
  <c r="Q80" s="1"/>
  <c r="ET70"/>
  <c r="EV70" s="1"/>
  <c r="EM70"/>
  <c r="EP70" s="1"/>
  <c r="EH70" s="1"/>
  <c r="GL70"/>
  <c r="GN70" s="1"/>
  <c r="GE70"/>
  <c r="GH70" s="1"/>
  <c r="FZ70" s="1"/>
  <c r="AN70"/>
  <c r="AP70" s="1"/>
  <c r="AG70"/>
  <c r="AJ70" s="1"/>
  <c r="AB70" s="1"/>
  <c r="DB70"/>
  <c r="DD70" s="1"/>
  <c r="CU70"/>
  <c r="CX70" s="1"/>
  <c r="CP70" s="1"/>
  <c r="CW70" s="1"/>
  <c r="CY70" s="1"/>
  <c r="CL71" s="1"/>
  <c r="S77" s="1"/>
  <c r="S80" s="1"/>
  <c r="AI70" l="1"/>
  <c r="AK70" s="1"/>
  <c r="X71" s="1"/>
  <c r="P77" s="1"/>
  <c r="P80" s="1"/>
  <c r="GG70"/>
  <c r="GI70" s="1"/>
  <c r="FV71" s="1"/>
  <c r="W77" s="1"/>
  <c r="W80" s="1"/>
  <c r="HY70"/>
  <c r="IA70" s="1"/>
  <c r="HN71" s="1"/>
  <c r="Y77" s="1"/>
  <c r="Y80" s="1"/>
  <c r="EO70"/>
  <c r="EQ70" s="1"/>
  <c r="ED71" s="1"/>
  <c r="U77" s="1"/>
  <c r="U80" s="1"/>
  <c r="BT70"/>
  <c r="CA70" s="1"/>
  <c r="CC70" s="1"/>
  <c r="BP71" s="1"/>
  <c r="R77" s="1"/>
  <c r="R80" s="1"/>
  <c r="FM70"/>
  <c r="EZ71" s="1"/>
  <c r="V77" s="1"/>
  <c r="V80" s="1"/>
  <c r="CH70"/>
  <c r="DU70"/>
  <c r="DH71" s="1"/>
  <c r="T77" s="1"/>
  <c r="T80" s="1"/>
  <c r="N85" l="1"/>
  <c r="Z80"/>
</calcChain>
</file>

<file path=xl/sharedStrings.xml><?xml version="1.0" encoding="utf-8"?>
<sst xmlns="http://schemas.openxmlformats.org/spreadsheetml/2006/main" count="344" uniqueCount="71">
  <si>
    <t>Mercedes</t>
  </si>
  <si>
    <t>Red Bull Racing</t>
  </si>
  <si>
    <t>Williams</t>
  </si>
  <si>
    <t>Ferrari</t>
  </si>
  <si>
    <t>McLaren</t>
  </si>
  <si>
    <t>Force India</t>
  </si>
  <si>
    <t>STR</t>
  </si>
  <si>
    <t>Lotus</t>
  </si>
  <si>
    <t>Marussia</t>
  </si>
  <si>
    <t>Sauber</t>
  </si>
  <si>
    <t>Caterham</t>
  </si>
  <si>
    <t>Bonus</t>
  </si>
  <si>
    <t>F1 Simulation</t>
  </si>
  <si>
    <t>Simulation Parameters</t>
  </si>
  <si>
    <t>Set parameters of the simulation in this part of app.Default parameters correspond with current situation in Formula 1.</t>
  </si>
  <si>
    <t>tested parameter</t>
  </si>
  <si>
    <t>Parameters that can be set are marked green:</t>
  </si>
  <si>
    <t>Competition finance setting</t>
  </si>
  <si>
    <t>Share of budget for teams</t>
  </si>
  <si>
    <t>Budget for teams</t>
  </si>
  <si>
    <t>Budget for teams minus bonuses</t>
  </si>
  <si>
    <t>Special annual team bonuses</t>
  </si>
  <si>
    <t>Starting cash of teams</t>
  </si>
  <si>
    <t>Cash</t>
  </si>
  <si>
    <t>Team</t>
  </si>
  <si>
    <t>Place</t>
  </si>
  <si>
    <t>Quotient*</t>
  </si>
  <si>
    <t>Results of 10 season simulation</t>
  </si>
  <si>
    <t>Share of budget split according to results</t>
  </si>
  <si>
    <t>Budget split according to results</t>
  </si>
  <si>
    <t>Budget split evenly</t>
  </si>
  <si>
    <t>Extra share for top 10 teams</t>
  </si>
  <si>
    <t>Share of budget according to place</t>
  </si>
  <si>
    <t>Total advertising income</t>
  </si>
  <si>
    <t>* Sum of quotients marked by star has to be 1.</t>
  </si>
  <si>
    <t>Average number of bankruptcies</t>
  </si>
  <si>
    <t>Advertising attractivity by place</t>
  </si>
  <si>
    <t>Distribution of budget by place</t>
  </si>
  <si>
    <t>Do not make any amendments to this part of app as it could lead to crash or errors in simulation.</t>
  </si>
  <si>
    <t>Calculations</t>
  </si>
  <si>
    <t>season</t>
  </si>
  <si>
    <t>starting $</t>
  </si>
  <si>
    <t>advert+</t>
  </si>
  <si>
    <t>particip.+</t>
  </si>
  <si>
    <t>results+</t>
  </si>
  <si>
    <t>sponsor+</t>
  </si>
  <si>
    <t>other+</t>
  </si>
  <si>
    <t>drivers-</t>
  </si>
  <si>
    <t>transp.-</t>
  </si>
  <si>
    <t>overh.-</t>
  </si>
  <si>
    <t>misc.-</t>
  </si>
  <si>
    <t>devel.-</t>
  </si>
  <si>
    <t>∑ income</t>
  </si>
  <si>
    <t xml:space="preserve"> ∑ expen.</t>
  </si>
  <si>
    <t>∑ total</t>
  </si>
  <si>
    <t>position</t>
  </si>
  <si>
    <t>car level</t>
  </si>
  <si>
    <t>drivers l.</t>
  </si>
  <si>
    <t>random</t>
  </si>
  <si>
    <t>total power</t>
  </si>
  <si>
    <t>result</t>
  </si>
  <si>
    <t>Total bankruptcies</t>
  </si>
  <si>
    <t>Bankrupt?</t>
  </si>
  <si>
    <t>Financial results of teams</t>
  </si>
  <si>
    <t>Positions of teams</t>
  </si>
  <si>
    <t>Total power in seasons</t>
  </si>
  <si>
    <t>Competition budget</t>
  </si>
  <si>
    <t>Sum of bankruptcies</t>
  </si>
  <si>
    <t>parameter for setting</t>
  </si>
  <si>
    <t>Parameter that is tested is yellow:</t>
  </si>
  <si>
    <t>Amounts in millions USD.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</si>
</sst>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1" fontId="0" fillId="0" borderId="0" xfId="0" applyNumberFormat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1" fontId="0" fillId="0" borderId="1" xfId="0" applyNumberFormat="1" applyBorder="1"/>
    <xf numFmtId="1" fontId="0" fillId="0" borderId="7" xfId="0" applyNumberFormat="1" applyBorder="1"/>
    <xf numFmtId="1" fontId="0" fillId="0" borderId="8" xfId="0" applyNumberFormat="1" applyBorder="1"/>
    <xf numFmtId="0" fontId="1" fillId="0" borderId="7" xfId="0" applyFont="1" applyBorder="1"/>
    <xf numFmtId="0" fontId="1" fillId="0" borderId="2" xfId="0" applyFont="1" applyBorder="1"/>
    <xf numFmtId="1" fontId="0" fillId="2" borderId="0" xfId="0" applyNumberFormat="1" applyFill="1"/>
    <xf numFmtId="0" fontId="3" fillId="0" borderId="0" xfId="0" applyFont="1"/>
    <xf numFmtId="0" fontId="0" fillId="3" borderId="0" xfId="0" applyFill="1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FFFFCC"/>
      <color rgb="FF97FFC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/>
            </a:pPr>
            <a:r>
              <a:rPr lang="cs-CZ"/>
              <a:t>Bankruptcies of Formula 1 teams depending on share of budget split according to results</a:t>
            </a:r>
          </a:p>
        </c:rich>
      </c:tx>
      <c:layout/>
    </c:title>
    <c:plotArea>
      <c:layout/>
      <c:barChart>
        <c:barDir val="col"/>
        <c:grouping val="clustered"/>
        <c:ser>
          <c:idx val="1"/>
          <c:order val="0"/>
          <c:tx>
            <c:v>Bankruptcies</c:v>
          </c:tx>
          <c:cat>
            <c:numRef>
              <c:f>Simulation!$O$85:$Y$85</c:f>
              <c:numCache>
                <c:formatCode>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cat>
          <c:val>
            <c:numRef>
              <c:f>Simulation!$O$189:$Y$189</c:f>
              <c:numCache>
                <c:formatCode>General</c:formatCode>
                <c:ptCount val="11"/>
                <c:pt idx="0">
                  <c:v>2.14</c:v>
                </c:pt>
                <c:pt idx="1">
                  <c:v>1.98</c:v>
                </c:pt>
                <c:pt idx="2">
                  <c:v>2.31</c:v>
                </c:pt>
                <c:pt idx="3">
                  <c:v>2.79</c:v>
                </c:pt>
                <c:pt idx="4">
                  <c:v>3</c:v>
                </c:pt>
                <c:pt idx="5">
                  <c:v>3.12</c:v>
                </c:pt>
                <c:pt idx="6">
                  <c:v>3.1</c:v>
                </c:pt>
                <c:pt idx="7">
                  <c:v>3.21</c:v>
                </c:pt>
                <c:pt idx="8">
                  <c:v>3.37</c:v>
                </c:pt>
                <c:pt idx="9">
                  <c:v>3.49</c:v>
                </c:pt>
                <c:pt idx="10">
                  <c:v>3.7</c:v>
                </c:pt>
              </c:numCache>
            </c:numRef>
          </c:val>
        </c:ser>
        <c:axId val="53052928"/>
        <c:axId val="53054464"/>
      </c:barChart>
      <c:catAx>
        <c:axId val="53052928"/>
        <c:scaling>
          <c:orientation val="minMax"/>
        </c:scaling>
        <c:axPos val="b"/>
        <c:numFmt formatCode="General" sourceLinked="1"/>
        <c:tickLblPos val="nextTo"/>
        <c:crossAx val="53054464"/>
        <c:crosses val="autoZero"/>
        <c:auto val="1"/>
        <c:lblAlgn val="ctr"/>
        <c:lblOffset val="100"/>
      </c:catAx>
      <c:valAx>
        <c:axId val="53054464"/>
        <c:scaling>
          <c:orientation val="minMax"/>
          <c:min val="0"/>
        </c:scaling>
        <c:axPos val="l"/>
        <c:majorGridlines/>
        <c:numFmt formatCode="General" sourceLinked="1"/>
        <c:tickLblPos val="nextTo"/>
        <c:crossAx val="5305292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27</xdr:row>
      <xdr:rowOff>104774</xdr:rowOff>
    </xdr:from>
    <xdr:to>
      <xdr:col>10</xdr:col>
      <xdr:colOff>466725</xdr:colOff>
      <xdr:row>43</xdr:row>
      <xdr:rowOff>190498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F189"/>
  <sheetViews>
    <sheetView tabSelected="1" workbookViewId="0"/>
  </sheetViews>
  <sheetFormatPr defaultRowHeight="15"/>
  <cols>
    <col min="13" max="13" width="9.140625" customWidth="1"/>
  </cols>
  <sheetData>
    <row r="1" spans="1:20" ht="28.5">
      <c r="A1" s="3" t="s">
        <v>12</v>
      </c>
    </row>
    <row r="3" spans="1:20" ht="18.75">
      <c r="A3" s="19" t="s">
        <v>13</v>
      </c>
    </row>
    <row r="4" spans="1:20">
      <c r="A4" t="s">
        <v>14</v>
      </c>
    </row>
    <row r="5" spans="1:20">
      <c r="A5" t="s">
        <v>16</v>
      </c>
      <c r="F5" s="2" t="s">
        <v>68</v>
      </c>
      <c r="G5" s="2"/>
      <c r="H5" s="2"/>
    </row>
    <row r="6" spans="1:20">
      <c r="A6" t="s">
        <v>69</v>
      </c>
      <c r="F6" s="20" t="s">
        <v>15</v>
      </c>
      <c r="G6" s="20"/>
      <c r="H6" s="20"/>
    </row>
    <row r="8" spans="1:20">
      <c r="A8" s="1" t="s">
        <v>17</v>
      </c>
      <c r="G8" s="1" t="s">
        <v>21</v>
      </c>
      <c r="K8" s="1" t="s">
        <v>22</v>
      </c>
      <c r="O8" s="1" t="s">
        <v>37</v>
      </c>
      <c r="S8" s="1" t="s">
        <v>36</v>
      </c>
    </row>
    <row r="9" spans="1:20">
      <c r="A9" t="s">
        <v>66</v>
      </c>
      <c r="E9" s="2">
        <v>1800</v>
      </c>
      <c r="G9" t="s">
        <v>24</v>
      </c>
      <c r="I9" t="s">
        <v>11</v>
      </c>
      <c r="K9" t="s">
        <v>24</v>
      </c>
      <c r="M9" t="s">
        <v>23</v>
      </c>
      <c r="O9" t="s">
        <v>25</v>
      </c>
      <c r="P9" t="s">
        <v>26</v>
      </c>
      <c r="S9" t="s">
        <v>25</v>
      </c>
      <c r="T9" t="s">
        <v>26</v>
      </c>
    </row>
    <row r="10" spans="1:20">
      <c r="A10" t="s">
        <v>18</v>
      </c>
      <c r="E10" s="2">
        <f>0.638888888888888</f>
        <v>0.63888888888888795</v>
      </c>
      <c r="G10" t="s">
        <v>0</v>
      </c>
      <c r="I10" s="2">
        <v>30</v>
      </c>
      <c r="K10" t="s">
        <v>0</v>
      </c>
      <c r="M10" s="18">
        <v>1000</v>
      </c>
      <c r="O10">
        <v>1</v>
      </c>
      <c r="P10" s="2">
        <v>0.24</v>
      </c>
      <c r="S10">
        <v>1</v>
      </c>
      <c r="T10" s="2">
        <v>0.3</v>
      </c>
    </row>
    <row r="11" spans="1:20">
      <c r="A11" t="s">
        <v>19</v>
      </c>
      <c r="E11">
        <f>E9*E10</f>
        <v>1149.9999999999984</v>
      </c>
      <c r="G11" t="s">
        <v>1</v>
      </c>
      <c r="I11" s="2">
        <v>0</v>
      </c>
      <c r="K11" t="s">
        <v>1</v>
      </c>
      <c r="M11" s="2">
        <v>2000</v>
      </c>
      <c r="O11">
        <v>2</v>
      </c>
      <c r="P11" s="2">
        <v>0.15</v>
      </c>
      <c r="S11">
        <v>2</v>
      </c>
      <c r="T11" s="2">
        <v>0.2</v>
      </c>
    </row>
    <row r="12" spans="1:20">
      <c r="A12" t="s">
        <v>20</v>
      </c>
      <c r="E12">
        <f>E11-SUM(I10:I20)</f>
        <v>999.99999999999841</v>
      </c>
      <c r="G12" t="s">
        <v>2</v>
      </c>
      <c r="I12" s="2">
        <v>30</v>
      </c>
      <c r="K12" t="s">
        <v>2</v>
      </c>
      <c r="M12" s="2">
        <v>800</v>
      </c>
      <c r="O12">
        <v>3</v>
      </c>
      <c r="P12" s="2">
        <v>0.12</v>
      </c>
      <c r="S12">
        <v>3</v>
      </c>
      <c r="T12" s="2">
        <v>0.14000000000000001</v>
      </c>
    </row>
    <row r="13" spans="1:20">
      <c r="G13" t="s">
        <v>3</v>
      </c>
      <c r="I13" s="2">
        <v>90</v>
      </c>
      <c r="K13" t="s">
        <v>3</v>
      </c>
      <c r="M13" s="2">
        <v>1500</v>
      </c>
      <c r="O13">
        <v>4</v>
      </c>
      <c r="P13" s="2">
        <v>0.1</v>
      </c>
      <c r="S13">
        <v>4</v>
      </c>
      <c r="T13" s="2">
        <v>0.08</v>
      </c>
    </row>
    <row r="14" spans="1:20">
      <c r="A14" t="s">
        <v>28</v>
      </c>
      <c r="E14" s="20">
        <v>0.88</v>
      </c>
      <c r="G14" t="s">
        <v>4</v>
      </c>
      <c r="I14" s="2">
        <v>0</v>
      </c>
      <c r="K14" t="s">
        <v>4</v>
      </c>
      <c r="M14" s="2">
        <v>800</v>
      </c>
      <c r="O14">
        <v>5</v>
      </c>
      <c r="P14" s="2">
        <v>0.09</v>
      </c>
      <c r="S14">
        <v>5</v>
      </c>
      <c r="T14" s="2">
        <v>7.0000000000000007E-2</v>
      </c>
    </row>
    <row r="15" spans="1:20">
      <c r="A15" t="s">
        <v>29</v>
      </c>
      <c r="E15">
        <f>E12*E14</f>
        <v>879.99999999999864</v>
      </c>
      <c r="G15" t="s">
        <v>5</v>
      </c>
      <c r="I15" s="2">
        <v>0</v>
      </c>
      <c r="K15" t="s">
        <v>5</v>
      </c>
      <c r="M15" s="2">
        <v>500</v>
      </c>
      <c r="O15">
        <v>6</v>
      </c>
      <c r="P15" s="2">
        <v>0.08</v>
      </c>
      <c r="S15">
        <v>6</v>
      </c>
      <c r="T15" s="2">
        <v>0.06</v>
      </c>
    </row>
    <row r="16" spans="1:20">
      <c r="A16" t="s">
        <v>30</v>
      </c>
      <c r="E16">
        <f>E12*(1-E14)</f>
        <v>119.9999999999998</v>
      </c>
      <c r="G16" t="s">
        <v>6</v>
      </c>
      <c r="I16" s="2">
        <v>0</v>
      </c>
      <c r="K16" t="s">
        <v>6</v>
      </c>
      <c r="M16" s="2">
        <v>1200</v>
      </c>
      <c r="O16">
        <v>7</v>
      </c>
      <c r="P16" s="2">
        <v>7.0000000000000007E-2</v>
      </c>
      <c r="S16">
        <v>7</v>
      </c>
      <c r="T16" s="2">
        <v>0.05</v>
      </c>
    </row>
    <row r="17" spans="1:20">
      <c r="A17" t="s">
        <v>31</v>
      </c>
      <c r="E17" s="2">
        <v>0.4</v>
      </c>
      <c r="G17" t="s">
        <v>7</v>
      </c>
      <c r="I17" s="2">
        <v>0</v>
      </c>
      <c r="K17" t="s">
        <v>7</v>
      </c>
      <c r="M17" s="2">
        <v>500</v>
      </c>
      <c r="O17">
        <v>8</v>
      </c>
      <c r="P17" s="2">
        <v>0.06</v>
      </c>
      <c r="S17">
        <v>8</v>
      </c>
      <c r="T17" s="2">
        <v>0.04</v>
      </c>
    </row>
    <row r="18" spans="1:20">
      <c r="A18" t="s">
        <v>32</v>
      </c>
      <c r="E18">
        <f>1-E17</f>
        <v>0.6</v>
      </c>
      <c r="G18" t="s">
        <v>8</v>
      </c>
      <c r="I18" s="2">
        <v>0</v>
      </c>
      <c r="K18" t="s">
        <v>8</v>
      </c>
      <c r="M18" s="2">
        <v>250</v>
      </c>
      <c r="O18">
        <v>9</v>
      </c>
      <c r="P18" s="2">
        <v>0.05</v>
      </c>
      <c r="S18">
        <v>9</v>
      </c>
      <c r="T18" s="2">
        <v>0.03</v>
      </c>
    </row>
    <row r="19" spans="1:20">
      <c r="G19" t="s">
        <v>9</v>
      </c>
      <c r="I19" s="2">
        <v>0</v>
      </c>
      <c r="K19" t="s">
        <v>9</v>
      </c>
      <c r="M19" s="2">
        <v>300</v>
      </c>
      <c r="O19">
        <v>10</v>
      </c>
      <c r="P19" s="2">
        <v>0.04</v>
      </c>
      <c r="S19">
        <v>10</v>
      </c>
      <c r="T19" s="2">
        <v>0.02</v>
      </c>
    </row>
    <row r="20" spans="1:20">
      <c r="A20" t="s">
        <v>33</v>
      </c>
      <c r="E20" s="2">
        <v>1200</v>
      </c>
      <c r="G20" t="s">
        <v>10</v>
      </c>
      <c r="I20" s="2">
        <v>0</v>
      </c>
      <c r="K20" t="s">
        <v>10</v>
      </c>
      <c r="M20" s="2">
        <v>150</v>
      </c>
      <c r="O20">
        <v>11</v>
      </c>
      <c r="P20" s="2">
        <v>0</v>
      </c>
      <c r="S20">
        <v>11</v>
      </c>
      <c r="T20" s="2">
        <v>0.01</v>
      </c>
    </row>
    <row r="22" spans="1:20">
      <c r="A22" t="s">
        <v>70</v>
      </c>
      <c r="E22" t="s">
        <v>34</v>
      </c>
    </row>
    <row r="25" spans="1:20" ht="18.75">
      <c r="A25" s="19" t="s">
        <v>27</v>
      </c>
    </row>
    <row r="26" spans="1:20">
      <c r="A26" t="s">
        <v>28</v>
      </c>
      <c r="E26">
        <v>0</v>
      </c>
      <c r="F26">
        <v>0.1</v>
      </c>
      <c r="G26">
        <v>0.2</v>
      </c>
      <c r="H26">
        <v>0.3</v>
      </c>
      <c r="I26">
        <v>0.4</v>
      </c>
      <c r="J26">
        <v>0.5</v>
      </c>
      <c r="K26">
        <v>0.6</v>
      </c>
      <c r="L26">
        <v>0.7</v>
      </c>
      <c r="M26">
        <v>0.8</v>
      </c>
      <c r="N26">
        <v>0.9</v>
      </c>
      <c r="O26">
        <v>1</v>
      </c>
    </row>
    <row r="27" spans="1:20">
      <c r="A27" t="s">
        <v>35</v>
      </c>
      <c r="E27">
        <f>Simulation!O189</f>
        <v>2.14</v>
      </c>
      <c r="F27">
        <f>Simulation!P189</f>
        <v>1.98</v>
      </c>
      <c r="G27">
        <f>Simulation!Q189</f>
        <v>2.31</v>
      </c>
      <c r="H27">
        <f>Simulation!R189</f>
        <v>2.79</v>
      </c>
      <c r="I27">
        <f>Simulation!S189</f>
        <v>3</v>
      </c>
      <c r="J27">
        <f>Simulation!T189</f>
        <v>3.12</v>
      </c>
      <c r="K27">
        <f>Simulation!U189</f>
        <v>3.1</v>
      </c>
      <c r="L27">
        <f>Simulation!V189</f>
        <v>3.21</v>
      </c>
      <c r="M27">
        <f>Simulation!W189</f>
        <v>3.37</v>
      </c>
      <c r="N27">
        <f>Simulation!X189</f>
        <v>3.49</v>
      </c>
      <c r="O27">
        <f>Simulation!Y189</f>
        <v>3.7</v>
      </c>
    </row>
    <row r="55" spans="1:240" ht="18.75">
      <c r="A55" s="19" t="s">
        <v>39</v>
      </c>
    </row>
    <row r="56" spans="1:240">
      <c r="A56" s="1" t="s">
        <v>38</v>
      </c>
    </row>
    <row r="58" spans="1:240">
      <c r="A58" s="1" t="s">
        <v>0</v>
      </c>
      <c r="F58" s="1"/>
      <c r="H58" s="1"/>
      <c r="J58" s="1"/>
      <c r="L58" s="1"/>
      <c r="N58" s="1"/>
      <c r="P58" s="1"/>
      <c r="R58" s="1"/>
      <c r="T58" s="1"/>
      <c r="W58" s="1" t="s">
        <v>1</v>
      </c>
      <c r="AB58" s="1"/>
      <c r="AD58" s="1"/>
      <c r="AF58" s="1"/>
      <c r="AH58" s="1"/>
      <c r="AJ58" s="1"/>
      <c r="AL58" s="1"/>
      <c r="AN58" s="1"/>
      <c r="AP58" s="1"/>
      <c r="AS58" s="1" t="s">
        <v>2</v>
      </c>
      <c r="AX58" s="1"/>
      <c r="AZ58" s="1"/>
      <c r="BB58" s="1"/>
      <c r="BD58" s="1"/>
      <c r="BF58" s="1"/>
      <c r="BH58" s="1"/>
      <c r="BJ58" s="1"/>
      <c r="BL58" s="1"/>
      <c r="BO58" s="1" t="s">
        <v>3</v>
      </c>
      <c r="BT58" s="1"/>
      <c r="BV58" s="1"/>
      <c r="BX58" s="1"/>
      <c r="BZ58" s="1"/>
      <c r="CB58" s="1"/>
      <c r="CD58" s="1"/>
      <c r="CF58" s="1"/>
      <c r="CH58" s="1"/>
      <c r="CK58" s="1" t="s">
        <v>4</v>
      </c>
      <c r="CP58" s="1"/>
      <c r="CR58" s="1"/>
      <c r="CT58" s="1"/>
      <c r="CV58" s="1"/>
      <c r="CX58" s="1"/>
      <c r="CZ58" s="1"/>
      <c r="DB58" s="1"/>
      <c r="DD58" s="1"/>
      <c r="DG58" s="1" t="s">
        <v>5</v>
      </c>
      <c r="DL58" s="1"/>
      <c r="DN58" s="1"/>
      <c r="DP58" s="1"/>
      <c r="DR58" s="1"/>
      <c r="DT58" s="1"/>
      <c r="DV58" s="1"/>
      <c r="DX58" s="1"/>
      <c r="DZ58" s="1"/>
      <c r="EC58" s="1" t="s">
        <v>6</v>
      </c>
      <c r="EH58" s="1"/>
      <c r="EJ58" s="1"/>
      <c r="EL58" s="1"/>
      <c r="EN58" s="1"/>
      <c r="EP58" s="1"/>
      <c r="ER58" s="1"/>
      <c r="ET58" s="1"/>
      <c r="EV58" s="1"/>
      <c r="EY58" s="1" t="s">
        <v>7</v>
      </c>
      <c r="FD58" s="1"/>
      <c r="FF58" s="1"/>
      <c r="FH58" s="1"/>
      <c r="FJ58" s="1"/>
      <c r="FL58" s="1"/>
      <c r="FN58" s="1"/>
      <c r="FP58" s="1"/>
      <c r="FR58" s="1"/>
      <c r="FU58" s="1" t="s">
        <v>8</v>
      </c>
      <c r="FZ58" s="1"/>
      <c r="GB58" s="1"/>
      <c r="GD58" s="1"/>
      <c r="GF58" s="1"/>
      <c r="GH58" s="1"/>
      <c r="GJ58" s="1"/>
      <c r="GL58" s="1"/>
      <c r="GN58" s="1"/>
      <c r="GQ58" s="1" t="s">
        <v>9</v>
      </c>
      <c r="GV58" s="1"/>
      <c r="GX58" s="1"/>
      <c r="GZ58" s="1"/>
      <c r="HB58" s="1"/>
      <c r="HD58" s="1"/>
      <c r="HF58" s="1"/>
      <c r="HH58" s="1"/>
      <c r="HJ58" s="1"/>
      <c r="HM58" s="1" t="s">
        <v>10</v>
      </c>
      <c r="HR58" s="1"/>
      <c r="HT58" s="1"/>
      <c r="HV58" s="1"/>
      <c r="HX58" s="1"/>
      <c r="HZ58" s="1"/>
      <c r="IB58" s="1"/>
      <c r="ID58" s="1"/>
      <c r="IF58" s="1"/>
    </row>
    <row r="59" spans="1:240">
      <c r="A59" t="s">
        <v>40</v>
      </c>
      <c r="B59" t="s">
        <v>41</v>
      </c>
      <c r="C59" t="s">
        <v>42</v>
      </c>
      <c r="D59" t="s">
        <v>43</v>
      </c>
      <c r="E59" t="s">
        <v>44</v>
      </c>
      <c r="F59" t="s">
        <v>45</v>
      </c>
      <c r="G59" t="s">
        <v>46</v>
      </c>
      <c r="H59" t="s">
        <v>47</v>
      </c>
      <c r="I59" t="s">
        <v>48</v>
      </c>
      <c r="J59" t="s">
        <v>51</v>
      </c>
      <c r="K59" t="s">
        <v>50</v>
      </c>
      <c r="L59" t="s">
        <v>49</v>
      </c>
      <c r="M59" t="s">
        <v>52</v>
      </c>
      <c r="N59" t="s">
        <v>53</v>
      </c>
      <c r="O59" t="s">
        <v>54</v>
      </c>
      <c r="P59" t="s">
        <v>55</v>
      </c>
      <c r="Q59" t="s">
        <v>56</v>
      </c>
      <c r="R59" t="s">
        <v>57</v>
      </c>
      <c r="S59" t="s">
        <v>58</v>
      </c>
      <c r="T59" t="s">
        <v>59</v>
      </c>
      <c r="W59" t="s">
        <v>40</v>
      </c>
      <c r="X59" t="s">
        <v>41</v>
      </c>
      <c r="Y59" t="s">
        <v>42</v>
      </c>
      <c r="Z59" t="s">
        <v>43</v>
      </c>
      <c r="AA59" t="s">
        <v>44</v>
      </c>
      <c r="AB59" t="s">
        <v>45</v>
      </c>
      <c r="AC59" t="s">
        <v>46</v>
      </c>
      <c r="AD59" t="s">
        <v>47</v>
      </c>
      <c r="AE59" t="s">
        <v>48</v>
      </c>
      <c r="AF59" t="s">
        <v>51</v>
      </c>
      <c r="AG59" t="s">
        <v>50</v>
      </c>
      <c r="AH59" t="s">
        <v>49</v>
      </c>
      <c r="AI59" t="s">
        <v>52</v>
      </c>
      <c r="AJ59" t="s">
        <v>53</v>
      </c>
      <c r="AK59" t="s">
        <v>54</v>
      </c>
      <c r="AL59" t="s">
        <v>55</v>
      </c>
      <c r="AM59" t="s">
        <v>56</v>
      </c>
      <c r="AN59" t="s">
        <v>57</v>
      </c>
      <c r="AO59" t="s">
        <v>58</v>
      </c>
      <c r="AP59" t="s">
        <v>59</v>
      </c>
      <c r="AS59" t="s">
        <v>40</v>
      </c>
      <c r="AT59" t="s">
        <v>41</v>
      </c>
      <c r="AU59" t="s">
        <v>42</v>
      </c>
      <c r="AV59" t="s">
        <v>43</v>
      </c>
      <c r="AW59" t="s">
        <v>44</v>
      </c>
      <c r="AX59" t="s">
        <v>45</v>
      </c>
      <c r="AY59" t="s">
        <v>46</v>
      </c>
      <c r="AZ59" t="s">
        <v>47</v>
      </c>
      <c r="BA59" t="s">
        <v>48</v>
      </c>
      <c r="BB59" t="s">
        <v>51</v>
      </c>
      <c r="BC59" t="s">
        <v>50</v>
      </c>
      <c r="BD59" t="s">
        <v>49</v>
      </c>
      <c r="BE59" t="s">
        <v>52</v>
      </c>
      <c r="BF59" t="s">
        <v>53</v>
      </c>
      <c r="BG59" t="s">
        <v>54</v>
      </c>
      <c r="BH59" t="s">
        <v>55</v>
      </c>
      <c r="BI59" t="s">
        <v>56</v>
      </c>
      <c r="BJ59" t="s">
        <v>57</v>
      </c>
      <c r="BK59" t="s">
        <v>58</v>
      </c>
      <c r="BL59" t="s">
        <v>59</v>
      </c>
      <c r="BO59" t="s">
        <v>40</v>
      </c>
      <c r="BP59" t="s">
        <v>41</v>
      </c>
      <c r="BQ59" t="s">
        <v>42</v>
      </c>
      <c r="BR59" t="s">
        <v>43</v>
      </c>
      <c r="BS59" t="s">
        <v>44</v>
      </c>
      <c r="BT59" t="s">
        <v>45</v>
      </c>
      <c r="BU59" t="s">
        <v>46</v>
      </c>
      <c r="BV59" t="s">
        <v>47</v>
      </c>
      <c r="BW59" t="s">
        <v>48</v>
      </c>
      <c r="BX59" t="s">
        <v>51</v>
      </c>
      <c r="BY59" t="s">
        <v>50</v>
      </c>
      <c r="BZ59" t="s">
        <v>49</v>
      </c>
      <c r="CA59" t="s">
        <v>52</v>
      </c>
      <c r="CB59" t="s">
        <v>53</v>
      </c>
      <c r="CC59" t="s">
        <v>54</v>
      </c>
      <c r="CD59" t="s">
        <v>55</v>
      </c>
      <c r="CE59" t="s">
        <v>56</v>
      </c>
      <c r="CF59" t="s">
        <v>57</v>
      </c>
      <c r="CG59" t="s">
        <v>58</v>
      </c>
      <c r="CH59" t="s">
        <v>59</v>
      </c>
      <c r="CK59" t="s">
        <v>40</v>
      </c>
      <c r="CL59" t="s">
        <v>41</v>
      </c>
      <c r="CM59" t="s">
        <v>42</v>
      </c>
      <c r="CN59" t="s">
        <v>43</v>
      </c>
      <c r="CO59" t="s">
        <v>44</v>
      </c>
      <c r="CP59" t="s">
        <v>45</v>
      </c>
      <c r="CQ59" t="s">
        <v>46</v>
      </c>
      <c r="CR59" t="s">
        <v>47</v>
      </c>
      <c r="CS59" t="s">
        <v>48</v>
      </c>
      <c r="CT59" t="s">
        <v>51</v>
      </c>
      <c r="CU59" t="s">
        <v>50</v>
      </c>
      <c r="CV59" t="s">
        <v>49</v>
      </c>
      <c r="CW59" t="s">
        <v>52</v>
      </c>
      <c r="CX59" t="s">
        <v>53</v>
      </c>
      <c r="CY59" t="s">
        <v>54</v>
      </c>
      <c r="CZ59" t="s">
        <v>55</v>
      </c>
      <c r="DA59" t="s">
        <v>56</v>
      </c>
      <c r="DB59" t="s">
        <v>57</v>
      </c>
      <c r="DC59" t="s">
        <v>58</v>
      </c>
      <c r="DD59" t="s">
        <v>59</v>
      </c>
      <c r="DG59" t="s">
        <v>40</v>
      </c>
      <c r="DH59" t="s">
        <v>41</v>
      </c>
      <c r="DI59" t="s">
        <v>42</v>
      </c>
      <c r="DJ59" t="s">
        <v>43</v>
      </c>
      <c r="DK59" t="s">
        <v>44</v>
      </c>
      <c r="DL59" t="s">
        <v>45</v>
      </c>
      <c r="DM59" t="s">
        <v>46</v>
      </c>
      <c r="DN59" t="s">
        <v>47</v>
      </c>
      <c r="DO59" t="s">
        <v>48</v>
      </c>
      <c r="DP59" t="s">
        <v>51</v>
      </c>
      <c r="DQ59" t="s">
        <v>50</v>
      </c>
      <c r="DR59" t="s">
        <v>49</v>
      </c>
      <c r="DS59" t="s">
        <v>52</v>
      </c>
      <c r="DT59" t="s">
        <v>53</v>
      </c>
      <c r="DU59" t="s">
        <v>54</v>
      </c>
      <c r="DV59" t="s">
        <v>55</v>
      </c>
      <c r="DW59" t="s">
        <v>56</v>
      </c>
      <c r="DX59" t="s">
        <v>57</v>
      </c>
      <c r="DY59" t="s">
        <v>58</v>
      </c>
      <c r="DZ59" t="s">
        <v>59</v>
      </c>
      <c r="EC59" t="s">
        <v>40</v>
      </c>
      <c r="ED59" t="s">
        <v>41</v>
      </c>
      <c r="EE59" t="s">
        <v>42</v>
      </c>
      <c r="EF59" t="s">
        <v>43</v>
      </c>
      <c r="EG59" t="s">
        <v>44</v>
      </c>
      <c r="EH59" t="s">
        <v>45</v>
      </c>
      <c r="EI59" t="s">
        <v>46</v>
      </c>
      <c r="EJ59" t="s">
        <v>47</v>
      </c>
      <c r="EK59" t="s">
        <v>48</v>
      </c>
      <c r="EL59" t="s">
        <v>51</v>
      </c>
      <c r="EM59" t="s">
        <v>50</v>
      </c>
      <c r="EN59" t="s">
        <v>49</v>
      </c>
      <c r="EO59" t="s">
        <v>52</v>
      </c>
      <c r="EP59" t="s">
        <v>53</v>
      </c>
      <c r="EQ59" t="s">
        <v>54</v>
      </c>
      <c r="ER59" t="s">
        <v>55</v>
      </c>
      <c r="ES59" t="s">
        <v>56</v>
      </c>
      <c r="ET59" t="s">
        <v>57</v>
      </c>
      <c r="EU59" t="s">
        <v>58</v>
      </c>
      <c r="EV59" t="s">
        <v>59</v>
      </c>
      <c r="EY59" t="s">
        <v>40</v>
      </c>
      <c r="EZ59" t="s">
        <v>41</v>
      </c>
      <c r="FA59" t="s">
        <v>42</v>
      </c>
      <c r="FB59" t="s">
        <v>43</v>
      </c>
      <c r="FC59" t="s">
        <v>44</v>
      </c>
      <c r="FD59" t="s">
        <v>45</v>
      </c>
      <c r="FE59" t="s">
        <v>46</v>
      </c>
      <c r="FF59" t="s">
        <v>47</v>
      </c>
      <c r="FG59" t="s">
        <v>48</v>
      </c>
      <c r="FH59" t="s">
        <v>51</v>
      </c>
      <c r="FI59" t="s">
        <v>50</v>
      </c>
      <c r="FJ59" t="s">
        <v>49</v>
      </c>
      <c r="FK59" t="s">
        <v>52</v>
      </c>
      <c r="FL59" t="s">
        <v>53</v>
      </c>
      <c r="FM59" t="s">
        <v>54</v>
      </c>
      <c r="FN59" t="s">
        <v>55</v>
      </c>
      <c r="FO59" t="s">
        <v>56</v>
      </c>
      <c r="FP59" t="s">
        <v>57</v>
      </c>
      <c r="FQ59" t="s">
        <v>58</v>
      </c>
      <c r="FR59" t="s">
        <v>59</v>
      </c>
      <c r="FU59" t="s">
        <v>40</v>
      </c>
      <c r="FV59" t="s">
        <v>41</v>
      </c>
      <c r="FW59" t="s">
        <v>42</v>
      </c>
      <c r="FX59" t="s">
        <v>43</v>
      </c>
      <c r="FY59" t="s">
        <v>44</v>
      </c>
      <c r="FZ59" t="s">
        <v>45</v>
      </c>
      <c r="GA59" t="s">
        <v>46</v>
      </c>
      <c r="GB59" t="s">
        <v>47</v>
      </c>
      <c r="GC59" t="s">
        <v>48</v>
      </c>
      <c r="GD59" t="s">
        <v>51</v>
      </c>
      <c r="GE59" t="s">
        <v>50</v>
      </c>
      <c r="GF59" t="s">
        <v>49</v>
      </c>
      <c r="GG59" t="s">
        <v>52</v>
      </c>
      <c r="GH59" t="s">
        <v>53</v>
      </c>
      <c r="GI59" t="s">
        <v>54</v>
      </c>
      <c r="GJ59" t="s">
        <v>55</v>
      </c>
      <c r="GK59" t="s">
        <v>56</v>
      </c>
      <c r="GL59" t="s">
        <v>57</v>
      </c>
      <c r="GM59" t="s">
        <v>58</v>
      </c>
      <c r="GN59" t="s">
        <v>59</v>
      </c>
      <c r="GQ59" t="s">
        <v>40</v>
      </c>
      <c r="GR59" t="s">
        <v>41</v>
      </c>
      <c r="GS59" t="s">
        <v>42</v>
      </c>
      <c r="GT59" t="s">
        <v>43</v>
      </c>
      <c r="GU59" t="s">
        <v>44</v>
      </c>
      <c r="GV59" t="s">
        <v>45</v>
      </c>
      <c r="GW59" t="s">
        <v>46</v>
      </c>
      <c r="GX59" t="s">
        <v>47</v>
      </c>
      <c r="GY59" t="s">
        <v>48</v>
      </c>
      <c r="GZ59" t="s">
        <v>51</v>
      </c>
      <c r="HA59" t="s">
        <v>50</v>
      </c>
      <c r="HB59" t="s">
        <v>49</v>
      </c>
      <c r="HC59" t="s">
        <v>52</v>
      </c>
      <c r="HD59" t="s">
        <v>53</v>
      </c>
      <c r="HE59" t="s">
        <v>54</v>
      </c>
      <c r="HF59" t="s">
        <v>55</v>
      </c>
      <c r="HG59" t="s">
        <v>56</v>
      </c>
      <c r="HH59" t="s">
        <v>57</v>
      </c>
      <c r="HI59" t="s">
        <v>58</v>
      </c>
      <c r="HJ59" t="s">
        <v>59</v>
      </c>
      <c r="HM59" t="s">
        <v>40</v>
      </c>
      <c r="HN59" t="s">
        <v>41</v>
      </c>
      <c r="HO59" t="s">
        <v>42</v>
      </c>
      <c r="HP59" t="s">
        <v>43</v>
      </c>
      <c r="HQ59" t="s">
        <v>44</v>
      </c>
      <c r="HR59" t="s">
        <v>45</v>
      </c>
      <c r="HS59" t="s">
        <v>46</v>
      </c>
      <c r="HT59" t="s">
        <v>47</v>
      </c>
      <c r="HU59" t="s">
        <v>48</v>
      </c>
      <c r="HV59" t="s">
        <v>51</v>
      </c>
      <c r="HW59" t="s">
        <v>50</v>
      </c>
      <c r="HX59" t="s">
        <v>49</v>
      </c>
      <c r="HY59" t="s">
        <v>52</v>
      </c>
      <c r="HZ59" t="s">
        <v>53</v>
      </c>
      <c r="IA59" t="s">
        <v>54</v>
      </c>
      <c r="IB59" t="s">
        <v>55</v>
      </c>
      <c r="IC59" t="s">
        <v>56</v>
      </c>
      <c r="ID59" t="s">
        <v>57</v>
      </c>
      <c r="IE59" t="s">
        <v>58</v>
      </c>
      <c r="IF59" t="s">
        <v>59</v>
      </c>
    </row>
    <row r="60" spans="1:240">
      <c r="A60">
        <v>0</v>
      </c>
      <c r="B60" s="4">
        <f>Simulation!M10</f>
        <v>1000</v>
      </c>
      <c r="C60" s="4">
        <v>200</v>
      </c>
      <c r="D60" s="4">
        <v>44</v>
      </c>
      <c r="E60" s="4">
        <f>VLOOKUP(P60,Simulation!$O$10:$P$20,2)*Simulation!$E$18*Simulation!$E$15</f>
        <v>126.7199999999998</v>
      </c>
      <c r="F60" s="4">
        <v>0</v>
      </c>
      <c r="G60" s="4">
        <f>Simulation!$I$10</f>
        <v>30</v>
      </c>
      <c r="H60" s="4">
        <f>B60/30</f>
        <v>33.333333333333336</v>
      </c>
      <c r="I60" s="4">
        <f t="shared" ref="I60:I70" si="0">10+(L60/2)</f>
        <v>60</v>
      </c>
      <c r="J60" s="4">
        <v>200</v>
      </c>
      <c r="K60" s="4">
        <f t="shared" ref="K60:K70" si="1">(J60/5)+(H60/2)</f>
        <v>56.666666666666671</v>
      </c>
      <c r="L60" s="4">
        <v>100</v>
      </c>
      <c r="M60" s="4">
        <f t="shared" ref="M60:M70" si="2">SUM(C60:G60)</f>
        <v>400.7199999999998</v>
      </c>
      <c r="N60" s="4">
        <f t="shared" ref="N60:N70" si="3">SUM(H60:K60)</f>
        <v>350.00000000000006</v>
      </c>
      <c r="O60" s="4">
        <f t="shared" ref="O60:O70" si="4">M60-N60</f>
        <v>50.719999999999743</v>
      </c>
      <c r="P60">
        <f t="shared" ref="P60:P70" si="5">B77</f>
        <v>1</v>
      </c>
      <c r="Q60">
        <f t="shared" ref="Q60:Q70" ca="1" si="6">(1/(1+10*EXP(1)^(-0.04*J60)))+(1-(1/(1+10*EXP(1)^(-0.04*J60))))*(RAND()-0.5)</f>
        <v>0.99643738312092256</v>
      </c>
      <c r="R60">
        <f t="shared" ref="R60:R70" ca="1" si="7">(1/(1+10*EXP(1)^(-0.4*H60)))+(1-(1/(1+10*EXP(1)^(-0.4*H60))))*(RAND()-0.5)</f>
        <v>0.99998134344398026</v>
      </c>
      <c r="S60">
        <f t="shared" ref="S60:S70" ca="1" si="8">RANDBETWEEN(6,10)/10</f>
        <v>0.7</v>
      </c>
      <c r="T60">
        <f t="shared" ref="T60:T70" ca="1" si="9">Q60*R60*S60</f>
        <v>0.69749315512174492</v>
      </c>
      <c r="W60">
        <v>0</v>
      </c>
      <c r="X60" s="4">
        <f>Simulation!M11</f>
        <v>2000</v>
      </c>
      <c r="Y60" s="4">
        <v>250</v>
      </c>
      <c r="Z60" s="4">
        <v>44</v>
      </c>
      <c r="AA60" s="4">
        <f>VLOOKUP(AL60,Simulation!$O$10:$P$20,2)*Simulation!$E$18*Simulation!$E$15</f>
        <v>79.199999999999875</v>
      </c>
      <c r="AB60" s="4">
        <v>0</v>
      </c>
      <c r="AC60" s="4">
        <f>Simulation!$I$11</f>
        <v>0</v>
      </c>
      <c r="AD60" s="4">
        <v>30</v>
      </c>
      <c r="AE60" s="4">
        <f t="shared" ref="AE60:AE70" si="10">10+(AH60/2)</f>
        <v>75</v>
      </c>
      <c r="AF60" s="4">
        <v>250</v>
      </c>
      <c r="AG60" s="4">
        <f t="shared" ref="AG60:AG70" si="11">(AF60/5)+(AD60/2)</f>
        <v>65</v>
      </c>
      <c r="AH60" s="4">
        <v>130</v>
      </c>
      <c r="AI60" s="4">
        <f t="shared" ref="AI60:AI70" si="12">SUM(Y60:AC60)</f>
        <v>373.19999999999987</v>
      </c>
      <c r="AJ60" s="4">
        <f t="shared" ref="AJ60:AJ70" si="13">SUM(AD60:AG60)</f>
        <v>420</v>
      </c>
      <c r="AK60" s="4">
        <f t="shared" ref="AK60:AK70" si="14">AI60-AJ60</f>
        <v>-46.800000000000125</v>
      </c>
      <c r="AL60">
        <f t="shared" ref="AL60:AL70" si="15">C77</f>
        <v>2</v>
      </c>
      <c r="AM60">
        <f t="shared" ref="AM60:AM70" ca="1" si="16">(1/(1+10*EXP(1)^(-0.04*AF60)))+(1-(1/(1+10*EXP(1)^(-0.04*AF60))))*(RAND()-0.5)</f>
        <v>0.99970003003571561</v>
      </c>
      <c r="AN60">
        <f t="shared" ref="AN60:AN70" ca="1" si="17">(1/(1+10*EXP(1)^(-0.4*AD60)))+(1-(1/(1+10*EXP(1)^(-0.4*AD60))))*(RAND()-0.5)</f>
        <v>0.99992505047654856</v>
      </c>
      <c r="AO60">
        <f t="shared" ref="AO60:AO70" ca="1" si="18">RANDBETWEEN(6,10)/10</f>
        <v>0.7</v>
      </c>
      <c r="AP60">
        <f t="shared" ref="AP60:AP70" ca="1" si="19">AM60*AN60*AO60</f>
        <v>0.69973757209640897</v>
      </c>
      <c r="AS60">
        <v>0</v>
      </c>
      <c r="AT60" s="4">
        <f>Simulation!M12</f>
        <v>800</v>
      </c>
      <c r="AU60" s="4">
        <v>50</v>
      </c>
      <c r="AV60" s="4">
        <v>44</v>
      </c>
      <c r="AW60" s="4">
        <f>VLOOKUP(BH60,Simulation!$O$10:$P$20,2)*Simulation!$E$18*Simulation!$E$15</f>
        <v>63.3599999999999</v>
      </c>
      <c r="AX60" s="4">
        <v>0</v>
      </c>
      <c r="AY60" s="4">
        <f>Simulation!$I$12</f>
        <v>30</v>
      </c>
      <c r="AZ60" s="4">
        <v>15</v>
      </c>
      <c r="BA60" s="4">
        <f t="shared" ref="BA60:BA70" si="20">10+(BD60/2)</f>
        <v>25</v>
      </c>
      <c r="BB60" s="4">
        <v>80</v>
      </c>
      <c r="BC60" s="4">
        <f t="shared" ref="BC60:BC70" si="21">(BB60/5)+(AZ60/2)</f>
        <v>23.5</v>
      </c>
      <c r="BD60" s="4">
        <v>30</v>
      </c>
      <c r="BE60" s="4">
        <f t="shared" ref="BE60:BE70" si="22">SUM(AU60:AY60)</f>
        <v>187.3599999999999</v>
      </c>
      <c r="BF60" s="4">
        <f t="shared" ref="BF60:BF70" si="23">SUM(AZ60:BC60)</f>
        <v>143.5</v>
      </c>
      <c r="BG60" s="4">
        <f t="shared" ref="BG60:BG70" si="24">BE60-BF60</f>
        <v>43.8599999999999</v>
      </c>
      <c r="BH60">
        <f t="shared" ref="BH60:BH70" si="25">D77</f>
        <v>3</v>
      </c>
      <c r="BI60">
        <f t="shared" ref="BI60:BI70" ca="1" si="26">(1/(1+10*EXP(1)^(-0.04*BB60)))+(1-(1/(1+10*EXP(1)^(-0.04*BB60))))*(RAND()-0.5)</f>
        <v>0.7336012925280665</v>
      </c>
      <c r="BJ60">
        <f t="shared" ref="BJ60:BJ70" ca="1" si="27">(1/(1+10*EXP(1)^(-0.4*AZ60)))+(1-(1/(1+10*EXP(1)^(-0.4*AZ60))))*(RAND()-0.5)</f>
        <v>0.97018504785773974</v>
      </c>
      <c r="BK60">
        <f t="shared" ref="BK60:BK70" ca="1" si="28">RANDBETWEEN(6,10)/10</f>
        <v>1</v>
      </c>
      <c r="BL60">
        <f t="shared" ref="BL60:BL70" ca="1" si="29">BI60*BJ60*BK60</f>
        <v>0.71172900509984194</v>
      </c>
      <c r="BO60">
        <v>0</v>
      </c>
      <c r="BP60" s="4">
        <f>Simulation!M13</f>
        <v>1500</v>
      </c>
      <c r="BQ60" s="4">
        <v>200</v>
      </c>
      <c r="BR60" s="4">
        <v>44</v>
      </c>
      <c r="BS60" s="4">
        <f>VLOOKUP(CD60,Simulation!$O$10:$P$20,2)*Simulation!$E$18*Simulation!$E$15</f>
        <v>52.799999999999919</v>
      </c>
      <c r="BT60" s="4">
        <v>0</v>
      </c>
      <c r="BU60" s="4">
        <f>Simulation!$I$13</f>
        <v>90</v>
      </c>
      <c r="BV60" s="4">
        <v>30</v>
      </c>
      <c r="BW60" s="4">
        <f t="shared" ref="BW60:BW70" si="30">10+(BZ60/2)</f>
        <v>70</v>
      </c>
      <c r="BX60" s="4">
        <v>220</v>
      </c>
      <c r="BY60" s="4">
        <f t="shared" ref="BY60:BY70" si="31">(BX60/5)+(BV60/2)</f>
        <v>59</v>
      </c>
      <c r="BZ60" s="4">
        <v>120</v>
      </c>
      <c r="CA60" s="4">
        <f t="shared" ref="CA60:CA70" si="32">SUM(BQ60:BU60)</f>
        <v>386.7999999999999</v>
      </c>
      <c r="CB60" s="4">
        <f t="shared" ref="CB60:CB70" si="33">SUM(BV60:BY60)</f>
        <v>379</v>
      </c>
      <c r="CC60" s="4">
        <f t="shared" ref="CC60:CC70" si="34">CA60-CB60</f>
        <v>7.7999999999998977</v>
      </c>
      <c r="CD60">
        <f t="shared" ref="CD60:CD70" si="35">E77</f>
        <v>4</v>
      </c>
      <c r="CE60">
        <f t="shared" ref="CE60:CE70" ca="1" si="36">(1/(1+10*EXP(1)^(-0.04*BX60)))+(1-(1/(1+10*EXP(1)^(-0.04*BX60))))*(RAND()-0.5)</f>
        <v>0.99885278011079148</v>
      </c>
      <c r="CF60">
        <f t="shared" ref="CF60:CF70" ca="1" si="37">(1/(1+10*EXP(1)^(-0.4*BV60)))+(1-(1/(1+10*EXP(1)^(-0.4*BV60))))*(RAND()-0.5)</f>
        <v>0.99995288744251432</v>
      </c>
      <c r="CG60">
        <f t="shared" ref="CG60:CG70" ca="1" si="38">RANDBETWEEN(6,10)/10</f>
        <v>0.9</v>
      </c>
      <c r="CH60">
        <f t="shared" ref="CH60:CH70" ca="1" si="39">CE60*CF60*CG60</f>
        <v>0.89892514944159185</v>
      </c>
      <c r="CK60">
        <v>0</v>
      </c>
      <c r="CL60" s="4">
        <f>Simulation!M14</f>
        <v>800</v>
      </c>
      <c r="CM60" s="4">
        <v>100</v>
      </c>
      <c r="CN60" s="4">
        <v>44</v>
      </c>
      <c r="CO60" s="4">
        <f>VLOOKUP(CZ60,Simulation!$O$10:$P$20,2)*Simulation!$E$18*Simulation!$E$15</f>
        <v>47.519999999999925</v>
      </c>
      <c r="CP60" s="4">
        <v>0</v>
      </c>
      <c r="CQ60" s="4">
        <f>Simulation!$I$14</f>
        <v>0</v>
      </c>
      <c r="CR60" s="4">
        <v>25</v>
      </c>
      <c r="CS60" s="4">
        <f t="shared" ref="CS60:CS70" si="40">10+(CV60/2)</f>
        <v>35</v>
      </c>
      <c r="CT60" s="4">
        <v>130</v>
      </c>
      <c r="CU60" s="4">
        <f t="shared" ref="CU60:CU70" si="41">(CT60/5)+(CR60/2)</f>
        <v>38.5</v>
      </c>
      <c r="CV60" s="4">
        <v>50</v>
      </c>
      <c r="CW60" s="4">
        <f t="shared" ref="CW60:CW70" si="42">SUM(CM60:CQ60)</f>
        <v>191.51999999999992</v>
      </c>
      <c r="CX60" s="4">
        <f t="shared" ref="CX60:CX70" si="43">SUM(CR60:CU60)</f>
        <v>228.5</v>
      </c>
      <c r="CY60" s="4">
        <f t="shared" ref="CY60:CY70" si="44">CW60-CX60</f>
        <v>-36.980000000000075</v>
      </c>
      <c r="CZ60">
        <f t="shared" ref="CZ60:CZ70" si="45">F77</f>
        <v>5</v>
      </c>
      <c r="DA60">
        <f t="shared" ref="DA60:DA70" ca="1" si="46">(1/(1+10*EXP(1)^(-0.04*CT60)))+(1-(1/(1+10*EXP(1)^(-0.04*CT60))))*(RAND()-0.5)</f>
        <v>0.95137172792168456</v>
      </c>
      <c r="DB60">
        <f t="shared" ref="DB60:DB70" ca="1" si="47">(1/(1+10*EXP(1)^(-0.4*CR60)))+(1-(1/(1+10*EXP(1)^(-0.4*CR60))))*(RAND()-0.5)</f>
        <v>0.99960467132309216</v>
      </c>
      <c r="DC60">
        <f t="shared" ref="DC60:DC70" ca="1" si="48">RANDBETWEEN(6,10)/10</f>
        <v>0.6</v>
      </c>
      <c r="DD60">
        <f t="shared" ref="DD60:DD70" ca="1" si="49">DA60*DB60*DC60</f>
        <v>0.57059737403714261</v>
      </c>
      <c r="DG60">
        <v>0</v>
      </c>
      <c r="DH60" s="4">
        <f>Simulation!M15</f>
        <v>500</v>
      </c>
      <c r="DI60" s="4">
        <v>10</v>
      </c>
      <c r="DJ60" s="4">
        <v>44</v>
      </c>
      <c r="DK60" s="4">
        <f>VLOOKUP(DV60,Simulation!$O$10:$P$20,2)*Simulation!$E$18*Simulation!$E$15</f>
        <v>42.239999999999938</v>
      </c>
      <c r="DL60" s="4">
        <v>15</v>
      </c>
      <c r="DM60" s="4">
        <f>Simulation!$I$15</f>
        <v>0</v>
      </c>
      <c r="DN60" s="4">
        <v>10</v>
      </c>
      <c r="DO60" s="4">
        <f t="shared" ref="DO60:DO70" si="50">10+(DR60/2)</f>
        <v>15</v>
      </c>
      <c r="DP60" s="4">
        <v>40</v>
      </c>
      <c r="DQ60" s="4">
        <f t="shared" ref="DQ60:DQ70" si="51">(DP60/5)+(DN60/2)</f>
        <v>13</v>
      </c>
      <c r="DR60" s="4">
        <v>10</v>
      </c>
      <c r="DS60" s="4">
        <f t="shared" ref="DS60:DS70" si="52">SUM(DI60:DM60)</f>
        <v>111.23999999999994</v>
      </c>
      <c r="DT60" s="4">
        <f t="shared" ref="DT60:DT70" si="53">SUM(DN60:DQ60)</f>
        <v>78</v>
      </c>
      <c r="DU60" s="4">
        <f t="shared" ref="DU60:DU70" si="54">DS60-DT60</f>
        <v>33.239999999999938</v>
      </c>
      <c r="DV60">
        <f t="shared" ref="DV60:DV70" si="55">G77</f>
        <v>6</v>
      </c>
      <c r="DW60">
        <f t="shared" ref="DW60:DW70" ca="1" si="56">(1/(1+10*EXP(1)^(-0.04*DP60)))+(1-(1/(1+10*EXP(1)^(-0.04*DP60))))*(RAND()-0.5)</f>
        <v>0.17382173912745214</v>
      </c>
      <c r="DX60">
        <f t="shared" ref="DX60:DX70" ca="1" si="57">(1/(1+10*EXP(1)^(-0.4*DN60)))+(1-(1/(1+10*EXP(1)^(-0.4*DN60))))*(RAND()-0.5)</f>
        <v>0.79930431125522972</v>
      </c>
      <c r="DY60">
        <f t="shared" ref="DY60:DY70" ca="1" si="58">RANDBETWEEN(6,10)/10</f>
        <v>0.9</v>
      </c>
      <c r="DZ60">
        <f t="shared" ref="DZ60:DZ70" ca="1" si="59">DW60*DX60*DY60</f>
        <v>0.12504281892700891</v>
      </c>
      <c r="EC60">
        <v>0</v>
      </c>
      <c r="ED60" s="4">
        <f>Simulation!M16</f>
        <v>1200</v>
      </c>
      <c r="EE60" s="4">
        <v>40</v>
      </c>
      <c r="EF60" s="4">
        <v>44</v>
      </c>
      <c r="EG60" s="4">
        <f>VLOOKUP(ER60,Simulation!$O$10:$P$20,2)*Simulation!$E$18*Simulation!$E$15</f>
        <v>36.959999999999944</v>
      </c>
      <c r="EH60" s="4">
        <v>0</v>
      </c>
      <c r="EI60" s="4">
        <f>Simulation!$I$16</f>
        <v>0</v>
      </c>
      <c r="EJ60" s="4">
        <v>20</v>
      </c>
      <c r="EK60" s="4">
        <f t="shared" ref="EK60:EK70" si="60">10+(EN60/2)</f>
        <v>20</v>
      </c>
      <c r="EL60" s="4">
        <v>70</v>
      </c>
      <c r="EM60" s="4">
        <f t="shared" ref="EM60:EM70" si="61">(EL60/5)+(EJ60/2)</f>
        <v>24</v>
      </c>
      <c r="EN60" s="4">
        <v>20</v>
      </c>
      <c r="EO60" s="4">
        <f t="shared" ref="EO60:EO70" si="62">SUM(EE60:EI60)</f>
        <v>120.95999999999995</v>
      </c>
      <c r="EP60" s="4">
        <f t="shared" ref="EP60:EP70" si="63">SUM(EJ60:EM60)</f>
        <v>134</v>
      </c>
      <c r="EQ60" s="4">
        <f t="shared" ref="EQ60:EQ70" si="64">EO60-EP60</f>
        <v>-13.040000000000049</v>
      </c>
      <c r="ER60">
        <f t="shared" ref="ER60:ER70" si="65">H77</f>
        <v>7</v>
      </c>
      <c r="ES60">
        <f t="shared" ref="ES60:ES70" ca="1" si="66">(1/(1+10*EXP(1)^(-0.04*EL60)))+(1-(1/(1+10*EXP(1)^(-0.04*EL60))))*(RAND()-0.5)</f>
        <v>0.53198011748669027</v>
      </c>
      <c r="ET60">
        <f t="shared" ref="ET60:ET70" ca="1" si="67">(1/(1+10*EXP(1)^(-0.4*EJ60)))+(1-(1/(1+10*EXP(1)^(-0.4*EJ60))))*(RAND()-0.5)</f>
        <v>0.99530881346121591</v>
      </c>
      <c r="EU60">
        <f t="shared" ref="EU60:EU70" ca="1" si="68">RANDBETWEEN(6,10)/10</f>
        <v>0.7</v>
      </c>
      <c r="EV60">
        <f t="shared" ref="EV60:EV70" ca="1" si="69">ES60*ET60*EU60</f>
        <v>0.37063914966444511</v>
      </c>
      <c r="EY60">
        <v>0</v>
      </c>
      <c r="EZ60" s="4">
        <f>Simulation!M17</f>
        <v>500</v>
      </c>
      <c r="FA60" s="4">
        <v>40</v>
      </c>
      <c r="FB60" s="4">
        <v>44</v>
      </c>
      <c r="FC60" s="4">
        <f>VLOOKUP(FN60,Simulation!$O$10:$P$20,2)*Simulation!$E$18*Simulation!$E$15</f>
        <v>31.67999999999995</v>
      </c>
      <c r="FD60" s="4">
        <v>0</v>
      </c>
      <c r="FE60" s="4">
        <f>Simulation!$I$17</f>
        <v>0</v>
      </c>
      <c r="FF60" s="4">
        <v>20</v>
      </c>
      <c r="FG60" s="4">
        <f t="shared" ref="FG60:FG70" si="70">10+(FJ60/2)</f>
        <v>27.5</v>
      </c>
      <c r="FH60" s="4">
        <v>85</v>
      </c>
      <c r="FI60" s="4">
        <f t="shared" ref="FI60:FI70" si="71">(FH60/5)+(FF60/2)</f>
        <v>27</v>
      </c>
      <c r="FJ60" s="4">
        <v>35</v>
      </c>
      <c r="FK60" s="4">
        <f t="shared" ref="FK60:FK70" si="72">SUM(FA60:FE60)</f>
        <v>115.67999999999995</v>
      </c>
      <c r="FL60" s="4">
        <f t="shared" ref="FL60:FL70" si="73">SUM(FF60:FI60)</f>
        <v>159.5</v>
      </c>
      <c r="FM60" s="4">
        <f t="shared" ref="FM60:FM70" si="74">FK60-FL60</f>
        <v>-43.82000000000005</v>
      </c>
      <c r="FN60">
        <f t="shared" ref="FN60:FN70" si="75">I77</f>
        <v>8</v>
      </c>
      <c r="FO60">
        <f t="shared" ref="FO60:FO70" ca="1" si="76">(1/(1+10*EXP(1)^(-0.04*FH60)))+(1-(1/(1+10*EXP(1)^(-0.04*FH60))))*(RAND()-0.5)</f>
        <v>0.70876639801847285</v>
      </c>
      <c r="FP60">
        <f t="shared" ref="FP60:FP70" ca="1" si="77">(1/(1+10*EXP(1)^(-0.4*FF60)))+(1-(1/(1+10*EXP(1)^(-0.4*FF60))))*(RAND()-0.5)</f>
        <v>0.99804735501935138</v>
      </c>
      <c r="FQ60">
        <f t="shared" ref="FQ60:FQ70" ca="1" si="78">RANDBETWEEN(6,10)/10</f>
        <v>1</v>
      </c>
      <c r="FR60">
        <f t="shared" ref="FR60:FR70" ca="1" si="79">FO60*FP60*FQ60</f>
        <v>0.70738242886892966</v>
      </c>
      <c r="FU60">
        <v>0</v>
      </c>
      <c r="FV60" s="4">
        <f>Simulation!M18</f>
        <v>250</v>
      </c>
      <c r="FW60" s="4">
        <v>12</v>
      </c>
      <c r="FX60" s="4">
        <v>44</v>
      </c>
      <c r="FY60" s="4">
        <f>VLOOKUP(GJ60,Simulation!$O$10:$P$20,2)*Simulation!$E$18*Simulation!$E$15</f>
        <v>26.399999999999959</v>
      </c>
      <c r="FZ60" s="4">
        <v>0</v>
      </c>
      <c r="GA60" s="4">
        <f>Simulation!$I$18</f>
        <v>0</v>
      </c>
      <c r="GB60" s="4">
        <v>3</v>
      </c>
      <c r="GC60" s="4">
        <f t="shared" ref="GC60:GC70" si="80">10+(GF60/2)</f>
        <v>15</v>
      </c>
      <c r="GD60" s="4">
        <v>40</v>
      </c>
      <c r="GE60" s="4">
        <f t="shared" ref="GE60:GE70" si="81">(GD60/5)+(GB60/2)</f>
        <v>9.5</v>
      </c>
      <c r="GF60" s="4">
        <v>10</v>
      </c>
      <c r="GG60" s="4">
        <f t="shared" ref="GG60:GG70" si="82">SUM(FW60:GA60)</f>
        <v>82.399999999999963</v>
      </c>
      <c r="GH60" s="4">
        <f t="shared" ref="GH60:GH70" si="83">SUM(GB60:GE60)</f>
        <v>67.5</v>
      </c>
      <c r="GI60" s="4">
        <f t="shared" ref="GI60:GI70" si="84">GG60-GH60</f>
        <v>14.899999999999963</v>
      </c>
      <c r="GJ60">
        <f t="shared" ref="GJ60:GJ70" si="85">J77</f>
        <v>9</v>
      </c>
      <c r="GK60">
        <f t="shared" ref="GK60:GK70" ca="1" si="86">(1/(1+10*EXP(1)^(-0.04*GD60)))+(1-(1/(1+10*EXP(1)^(-0.04*GD60))))*(RAND()-0.5)</f>
        <v>0.11851455273596648</v>
      </c>
      <c r="GL60">
        <f t="shared" ref="GL60:GL70" ca="1" si="87">(1/(1+10*EXP(1)^(-0.4*GB60)))+(1-(1/(1+10*EXP(1)^(-0.4*GB60))))*(RAND()-0.5)</f>
        <v>0.535730795222224</v>
      </c>
      <c r="GM60">
        <f t="shared" ref="GM60:GM70" ca="1" si="88">RANDBETWEEN(6,10)/10</f>
        <v>0.9</v>
      </c>
      <c r="GN60">
        <f t="shared" ref="GN60:GN70" ca="1" si="89">GK60*GL60*GM60</f>
        <v>5.7142706024380971E-2</v>
      </c>
      <c r="GQ60">
        <v>0</v>
      </c>
      <c r="GR60" s="4">
        <f>Simulation!M19</f>
        <v>300</v>
      </c>
      <c r="GS60" s="4">
        <v>36</v>
      </c>
      <c r="GT60" s="4">
        <v>44</v>
      </c>
      <c r="GU60" s="4">
        <f>VLOOKUP(HF60,Simulation!$O$10:$P$20,2)*Simulation!$E$18*Simulation!$E$15</f>
        <v>21.119999999999969</v>
      </c>
      <c r="GV60" s="4">
        <v>0</v>
      </c>
      <c r="GW60" s="4">
        <f>Simulation!$I$19</f>
        <v>0</v>
      </c>
      <c r="GX60" s="4">
        <v>10</v>
      </c>
      <c r="GY60" s="4">
        <f t="shared" ref="GY60:GY70" si="90">10+(HB60/2)</f>
        <v>17.5</v>
      </c>
      <c r="GZ60" s="4">
        <v>45</v>
      </c>
      <c r="HA60" s="4">
        <f t="shared" ref="HA60:HA70" si="91">(GZ60/5)+(GX60/2)</f>
        <v>14</v>
      </c>
      <c r="HB60" s="4">
        <v>15</v>
      </c>
      <c r="HC60" s="4">
        <f t="shared" ref="HC60:HC70" si="92">SUM(GS60:GW60)</f>
        <v>101.11999999999998</v>
      </c>
      <c r="HD60" s="4">
        <f t="shared" ref="HD60:HD70" si="93">SUM(GX60:HA60)</f>
        <v>86.5</v>
      </c>
      <c r="HE60" s="4">
        <f t="shared" ref="HE60:HE70" si="94">HC60-HD60</f>
        <v>14.619999999999976</v>
      </c>
      <c r="HF60">
        <f t="shared" ref="HF60:HF70" si="95">K77</f>
        <v>10</v>
      </c>
      <c r="HG60">
        <f t="shared" ref="HG60:HG70" ca="1" si="96">(1/(1+10*EXP(1)^(-0.04*GZ60)))+(1-(1/(1+10*EXP(1)^(-0.04*GZ60))))*(RAND()-0.5)</f>
        <v>0.22410119337667653</v>
      </c>
      <c r="HH60">
        <f t="shared" ref="HH60:HH70" ca="1" si="97">(1/(1+10*EXP(1)^(-0.4*GX60)))+(1-(1/(1+10*EXP(1)^(-0.4*GX60))))*(RAND()-0.5)</f>
        <v>0.80748815709201216</v>
      </c>
      <c r="HI60">
        <f t="shared" ref="HI60:HI70" ca="1" si="98">RANDBETWEEN(6,10)/10</f>
        <v>0.9</v>
      </c>
      <c r="HJ60">
        <f t="shared" ref="HJ60:HJ70" ca="1" si="99">HG60*HH60*HI60</f>
        <v>0.16286315367766785</v>
      </c>
      <c r="HM60">
        <v>0</v>
      </c>
      <c r="HN60" s="4">
        <f>Simulation!M20</f>
        <v>150</v>
      </c>
      <c r="HO60" s="4">
        <v>12</v>
      </c>
      <c r="HP60" s="4">
        <v>44</v>
      </c>
      <c r="HQ60" s="4">
        <f>VLOOKUP(IB60,Simulation!$O$10:$P$20,2)*Simulation!$E$18*Simulation!$E$15</f>
        <v>0</v>
      </c>
      <c r="HR60" s="4">
        <v>0</v>
      </c>
      <c r="HS60" s="4">
        <f>Simulation!$I$20</f>
        <v>0</v>
      </c>
      <c r="HT60" s="4">
        <v>5</v>
      </c>
      <c r="HU60" s="4">
        <f t="shared" ref="HU60:HU70" si="100">10+(HX60/2)</f>
        <v>17.5</v>
      </c>
      <c r="HV60" s="4">
        <v>40</v>
      </c>
      <c r="HW60" s="4">
        <f t="shared" ref="HW60:HW70" si="101">(HV60/5)+(HT60/2)</f>
        <v>10.5</v>
      </c>
      <c r="HX60" s="4">
        <v>15</v>
      </c>
      <c r="HY60" s="4">
        <f t="shared" ref="HY60:HY70" si="102">SUM(HO60:HS60)</f>
        <v>56</v>
      </c>
      <c r="HZ60" s="4">
        <f t="shared" ref="HZ60:HZ70" si="103">SUM(HT60:HW60)</f>
        <v>73</v>
      </c>
      <c r="IA60" s="4">
        <f t="shared" ref="IA60:IA70" si="104">HY60-HZ60</f>
        <v>-17</v>
      </c>
      <c r="IB60">
        <f t="shared" ref="IB60:IB70" si="105">L77</f>
        <v>11</v>
      </c>
      <c r="IC60">
        <f t="shared" ref="IC60:IC70" ca="1" si="106">(1/(1+10*EXP(1)^(-0.04*HV60)))+(1-(1/(1+10*EXP(1)^(-0.04*HV60))))*(RAND()-0.5)</f>
        <v>0.26134682357545991</v>
      </c>
      <c r="ID60">
        <f t="shared" ref="ID60:ID70" ca="1" si="107">(1/(1+10*EXP(1)^(-0.4*HT60)))+(1-(1/(1+10*EXP(1)^(-0.4*HT60))))*(RAND()-0.5)</f>
        <v>0.54984090748856784</v>
      </c>
      <c r="IE60">
        <f t="shared" ref="IE60:IE70" ca="1" si="108">RANDBETWEEN(6,10)/10</f>
        <v>0.7</v>
      </c>
      <c r="IF60">
        <f t="shared" ref="IF60:IF70" ca="1" si="109">IC60*ID60*IE60</f>
        <v>0.10058942225078986</v>
      </c>
    </row>
    <row r="61" spans="1:240">
      <c r="A61">
        <v>1</v>
      </c>
      <c r="B61" s="4">
        <f t="shared" ref="B61:B71" si="110">B60+O60</f>
        <v>1050.7199999999998</v>
      </c>
      <c r="C61" s="4">
        <f>VLOOKUP(P60,$S$10:$T$20,2)*$E$20</f>
        <v>360</v>
      </c>
      <c r="D61" s="4">
        <f ca="1">IF(P61&lt;11,($E$16/11)+($E$15*$E$17/10),$E$16/11)</f>
        <v>46.109090909090838</v>
      </c>
      <c r="E61" s="4">
        <f ca="1">VLOOKUP(P61,Simulation!$O$10:$P$20,2)*Simulation!$E$18*Simulation!$E$15</f>
        <v>47.519999999999925</v>
      </c>
      <c r="F61" s="4">
        <f t="shared" ref="F61:F70" si="111">IF(B61/2&lt;N60,N61/10,0)</f>
        <v>0</v>
      </c>
      <c r="G61" s="4">
        <f>Simulation!$I$10</f>
        <v>30</v>
      </c>
      <c r="H61" s="4">
        <f t="shared" ref="H61:H70" si="112">IF(B61/2&gt;N60,N60/10,B61/50)</f>
        <v>35.000000000000007</v>
      </c>
      <c r="I61" s="4">
        <f t="shared" si="0"/>
        <v>68.333333333333343</v>
      </c>
      <c r="J61" s="4">
        <f t="shared" ref="J61:J70" si="113">IF(P60=1,B61/5,J60*1.1)</f>
        <v>210.14399999999995</v>
      </c>
      <c r="K61" s="4">
        <f t="shared" si="1"/>
        <v>59.52879999999999</v>
      </c>
      <c r="L61" s="4">
        <f t="shared" ref="L61:L70" si="114">N60/3</f>
        <v>116.66666666666669</v>
      </c>
      <c r="M61" s="4">
        <f t="shared" ca="1" si="2"/>
        <v>483.62909090909073</v>
      </c>
      <c r="N61" s="4">
        <f t="shared" si="3"/>
        <v>373.00613333333325</v>
      </c>
      <c r="O61" s="4">
        <f t="shared" ca="1" si="4"/>
        <v>110.62295757575748</v>
      </c>
      <c r="P61">
        <f t="shared" ca="1" si="5"/>
        <v>5</v>
      </c>
      <c r="Q61">
        <f t="shared" ca="1" si="6"/>
        <v>0.99820406764407676</v>
      </c>
      <c r="R61">
        <f t="shared" ca="1" si="7"/>
        <v>0.99999274743361732</v>
      </c>
      <c r="S61">
        <f t="shared" ca="1" si="8"/>
        <v>0.9</v>
      </c>
      <c r="T61">
        <f t="shared" ca="1" si="9"/>
        <v>0.89837714529253143</v>
      </c>
      <c r="W61">
        <v>1</v>
      </c>
      <c r="X61" s="4">
        <f t="shared" ref="X61:X71" si="115">X60+AK60</f>
        <v>1953.1999999999998</v>
      </c>
      <c r="Y61" s="4">
        <f>VLOOKUP(AL60,Simulation!$S$10:$T$20,2)*Simulation!$E$20</f>
        <v>240</v>
      </c>
      <c r="Z61" s="4">
        <f ca="1">IF(AL61&lt;11,(Simulation!$E$16/11)+(Simulation!$E$15*Simulation!$E$17/10),Simulation!$E$16/11)</f>
        <v>46.109090909090838</v>
      </c>
      <c r="AA61" s="4">
        <f ca="1">VLOOKUP(AL61,Simulation!$O$10:$P$20,2)*Simulation!$E$18*Simulation!$E$15</f>
        <v>52.799999999999919</v>
      </c>
      <c r="AB61" s="4">
        <f t="shared" ref="AB61:AB70" si="116">IF(X61/2&lt;AJ60,AJ61/10,0)</f>
        <v>0</v>
      </c>
      <c r="AC61" s="4">
        <f>Simulation!$I$11</f>
        <v>0</v>
      </c>
      <c r="AD61" s="4">
        <f t="shared" ref="AD61:AD70" si="117">IF(X61/2&gt;AJ60,N60/10,X61/50)</f>
        <v>35.000000000000007</v>
      </c>
      <c r="AE61" s="4">
        <f t="shared" si="10"/>
        <v>80</v>
      </c>
      <c r="AF61" s="4">
        <f t="shared" ref="AF61:AF70" si="118">IF(AL60=1,X61/5,AF60*1.1)</f>
        <v>275</v>
      </c>
      <c r="AG61" s="4">
        <f t="shared" si="11"/>
        <v>72.5</v>
      </c>
      <c r="AH61" s="4">
        <f t="shared" ref="AH61:AH70" si="119">AJ60/3</f>
        <v>140</v>
      </c>
      <c r="AI61" s="4">
        <f t="shared" ca="1" si="12"/>
        <v>338.90909090909071</v>
      </c>
      <c r="AJ61" s="4">
        <f t="shared" si="13"/>
        <v>462.5</v>
      </c>
      <c r="AK61" s="4">
        <f t="shared" ca="1" si="14"/>
        <v>-123.59090909090929</v>
      </c>
      <c r="AL61">
        <f t="shared" ca="1" si="15"/>
        <v>4</v>
      </c>
      <c r="AM61">
        <f t="shared" ca="1" si="16"/>
        <v>0.99977792345134509</v>
      </c>
      <c r="AN61">
        <f t="shared" ca="1" si="17"/>
        <v>0.99999550581609786</v>
      </c>
      <c r="AO61">
        <f t="shared" ca="1" si="18"/>
        <v>0.9</v>
      </c>
      <c r="AP61">
        <f t="shared" ca="1" si="19"/>
        <v>0.89979608723894622</v>
      </c>
      <c r="AS61">
        <v>1</v>
      </c>
      <c r="AT61" s="4">
        <f t="shared" ref="AT61:AT71" si="120">AT60+BG60</f>
        <v>843.8599999999999</v>
      </c>
      <c r="AU61" s="4">
        <f>VLOOKUP(BH60,Simulation!$S$10:$T$20,2)*Simulation!$E$20</f>
        <v>168.00000000000003</v>
      </c>
      <c r="AV61" s="4">
        <f ca="1">IF(BH61&lt;11,(Simulation!$E$16/11)+(Simulation!$E$15*Simulation!$E$17/10),Simulation!$E$16/11)</f>
        <v>46.109090909090838</v>
      </c>
      <c r="AW61" s="4">
        <f ca="1">VLOOKUP(BH61,Simulation!$O$10:$P$20,2)*Simulation!$E$18*Simulation!$E$15</f>
        <v>79.199999999999875</v>
      </c>
      <c r="AX61" s="4">
        <f t="shared" ref="AX61:AX70" si="121">IF(AT61/2&lt;BF60,BF61/10,0)</f>
        <v>0</v>
      </c>
      <c r="AY61" s="4">
        <f>Simulation!$I$12</f>
        <v>30</v>
      </c>
      <c r="AZ61" s="4">
        <f t="shared" ref="AZ61:AZ70" si="122">IF(AT61/2&gt;BF60,AJ60/10,AT61/50)</f>
        <v>42</v>
      </c>
      <c r="BA61" s="4">
        <f t="shared" si="20"/>
        <v>33.916666666666671</v>
      </c>
      <c r="BB61" s="4">
        <f t="shared" ref="BB61:BB70" si="123">IF(BH60=1,AT61/5,BB60*1.1)</f>
        <v>88</v>
      </c>
      <c r="BC61" s="4">
        <f t="shared" si="21"/>
        <v>38.6</v>
      </c>
      <c r="BD61" s="4">
        <f t="shared" ref="BD61:BD70" si="124">BF60/3</f>
        <v>47.833333333333336</v>
      </c>
      <c r="BE61" s="4">
        <f t="shared" ca="1" si="22"/>
        <v>323.30909090909074</v>
      </c>
      <c r="BF61" s="4">
        <f t="shared" si="23"/>
        <v>202.51666666666668</v>
      </c>
      <c r="BG61" s="4">
        <f t="shared" ca="1" si="24"/>
        <v>120.79242424242406</v>
      </c>
      <c r="BH61">
        <f t="shared" ca="1" si="25"/>
        <v>2</v>
      </c>
      <c r="BI61">
        <f t="shared" ca="1" si="26"/>
        <v>0.6575024547674464</v>
      </c>
      <c r="BJ61">
        <f t="shared" ca="1" si="27"/>
        <v>0.9999994481998884</v>
      </c>
      <c r="BK61">
        <f t="shared" ca="1" si="28"/>
        <v>0.7</v>
      </c>
      <c r="BL61">
        <f t="shared" ca="1" si="29"/>
        <v>0.46025146437026293</v>
      </c>
      <c r="BO61">
        <v>1</v>
      </c>
      <c r="BP61" s="4">
        <f t="shared" ref="BP61:BP71" si="125">BP60+CC60</f>
        <v>1507.8</v>
      </c>
      <c r="BQ61" s="4">
        <f>VLOOKUP(CD60,Simulation!$S$10:$T$20,2)*Simulation!$E$20</f>
        <v>96</v>
      </c>
      <c r="BR61" s="4">
        <f ca="1">IF(CD61&lt;11,(Simulation!$E$16/11)+(Simulation!$E$15*Simulation!$E$17/10),Simulation!$E$16/11)</f>
        <v>46.109090909090838</v>
      </c>
      <c r="BS61" s="4">
        <f ca="1">VLOOKUP(CD61,Simulation!$O$10:$P$20,2)*Simulation!$E$18*Simulation!$E$15</f>
        <v>126.7199999999998</v>
      </c>
      <c r="BT61" s="4">
        <f t="shared" ref="BT61:BT70" si="126">IF(BP61/2&lt;CB60,CB61/10,0)</f>
        <v>0</v>
      </c>
      <c r="BU61" s="4">
        <f>Simulation!$I$13</f>
        <v>90</v>
      </c>
      <c r="BV61" s="4">
        <f t="shared" ref="BV61:BV70" si="127">IF(BP61/2&gt;CB60,BF60/10,BP61/50)</f>
        <v>14.35</v>
      </c>
      <c r="BW61" s="4">
        <f t="shared" si="30"/>
        <v>73.166666666666657</v>
      </c>
      <c r="BX61" s="4">
        <f t="shared" ref="BX61:BX70" si="128">IF(CD60=1,BP61/5,BX60*1.1)</f>
        <v>242.00000000000003</v>
      </c>
      <c r="BY61" s="4">
        <f t="shared" si="31"/>
        <v>55.575000000000003</v>
      </c>
      <c r="BZ61" s="4">
        <f t="shared" ref="BZ61:BZ70" si="129">CB60/3</f>
        <v>126.33333333333333</v>
      </c>
      <c r="CA61" s="4">
        <f t="shared" ca="1" si="32"/>
        <v>358.82909090909061</v>
      </c>
      <c r="CB61" s="4">
        <f t="shared" si="33"/>
        <v>385.09166666666664</v>
      </c>
      <c r="CC61" s="4">
        <f t="shared" ca="1" si="34"/>
        <v>-26.26257575757603</v>
      </c>
      <c r="CD61">
        <f t="shared" ca="1" si="35"/>
        <v>1</v>
      </c>
      <c r="CE61">
        <f t="shared" ca="1" si="36"/>
        <v>0.9990747832015261</v>
      </c>
      <c r="CF61">
        <f t="shared" ca="1" si="37"/>
        <v>0.96717902787771959</v>
      </c>
      <c r="CG61">
        <f t="shared" ca="1" si="38"/>
        <v>0.8</v>
      </c>
      <c r="CH61">
        <f t="shared" ca="1" si="39"/>
        <v>0.77302734207519641</v>
      </c>
      <c r="CK61">
        <v>1</v>
      </c>
      <c r="CL61" s="4">
        <f t="shared" ref="CL61:CL71" si="130">CL60+CY60</f>
        <v>763.02</v>
      </c>
      <c r="CM61" s="4">
        <f>VLOOKUP(CZ60,Simulation!$S$10:$T$20,2)*Simulation!$E$20</f>
        <v>84.000000000000014</v>
      </c>
      <c r="CN61" s="4">
        <f ca="1">IF(CZ61&lt;11,(Simulation!$E$16/11)+(Simulation!$E$15*Simulation!$E$17/10),Simulation!$E$16/11)</f>
        <v>46.109090909090838</v>
      </c>
      <c r="CO61" s="4">
        <f ca="1">VLOOKUP(CZ61,Simulation!$O$10:$P$20,2)*Simulation!$E$18*Simulation!$E$15</f>
        <v>42.239999999999938</v>
      </c>
      <c r="CP61" s="4">
        <f t="shared" ref="CP61:CP70" si="131">IF(CL61/2&lt;CX60,CX61/10,0)</f>
        <v>0</v>
      </c>
      <c r="CQ61" s="4">
        <f>Simulation!$I$14</f>
        <v>0</v>
      </c>
      <c r="CR61" s="4">
        <f t="shared" ref="CR61:CR70" si="132">IF(CL61/2&gt;CX60,CB60/10,CL61/50)</f>
        <v>37.9</v>
      </c>
      <c r="CS61" s="4">
        <f t="shared" si="40"/>
        <v>48.083333333333336</v>
      </c>
      <c r="CT61" s="4">
        <f t="shared" ref="CT61:CT70" si="133">IF(CZ60=1,CL61/5,CT60*1.1)</f>
        <v>143</v>
      </c>
      <c r="CU61" s="4">
        <f t="shared" si="41"/>
        <v>47.55</v>
      </c>
      <c r="CV61" s="4">
        <f t="shared" ref="CV61:CV70" si="134">CX60/3</f>
        <v>76.166666666666671</v>
      </c>
      <c r="CW61" s="4">
        <f t="shared" ca="1" si="42"/>
        <v>172.34909090909082</v>
      </c>
      <c r="CX61" s="4">
        <f t="shared" si="43"/>
        <v>276.53333333333336</v>
      </c>
      <c r="CY61" s="4">
        <f t="shared" ca="1" si="44"/>
        <v>-104.18424242424254</v>
      </c>
      <c r="CZ61">
        <f t="shared" ca="1" si="45"/>
        <v>6</v>
      </c>
      <c r="DA61">
        <f t="shared" ca="1" si="46"/>
        <v>0.95986357385813004</v>
      </c>
      <c r="DB61">
        <f t="shared" ca="1" si="47"/>
        <v>0.99999649061837825</v>
      </c>
      <c r="DC61">
        <f t="shared" ca="1" si="48"/>
        <v>0.6</v>
      </c>
      <c r="DD61">
        <f t="shared" ca="1" si="49"/>
        <v>0.57591612319832663</v>
      </c>
      <c r="DG61">
        <v>1</v>
      </c>
      <c r="DH61" s="4">
        <f t="shared" ref="DH61:DH71" si="135">DH60+DU60</f>
        <v>533.2399999999999</v>
      </c>
      <c r="DI61" s="4">
        <f>VLOOKUP(DV60,Simulation!$S$10:$T$20,2)*Simulation!$E$20</f>
        <v>72</v>
      </c>
      <c r="DJ61" s="4">
        <f ca="1">IF(DV61&lt;11,(Simulation!$E$16/11)+(Simulation!$E$15*Simulation!$E$17/10),Simulation!$E$16/11)</f>
        <v>46.109090909090838</v>
      </c>
      <c r="DK61" s="4">
        <f ca="1">VLOOKUP(DV61,Simulation!$O$10:$P$20,2)*Simulation!$E$18*Simulation!$E$15</f>
        <v>26.399999999999959</v>
      </c>
      <c r="DL61" s="4">
        <f t="shared" ref="DL61:DL70" si="136">IF(DH61/2&lt;DT60,DT61/10,0)</f>
        <v>0</v>
      </c>
      <c r="DM61" s="4">
        <f>Simulation!$I$15</f>
        <v>0</v>
      </c>
      <c r="DN61" s="4">
        <f t="shared" ref="DN61:DN70" si="137">IF(DH61/2&gt;DT60,CX60/10,DH61/50)</f>
        <v>22.85</v>
      </c>
      <c r="DO61" s="4">
        <f t="shared" si="50"/>
        <v>23</v>
      </c>
      <c r="DP61" s="4">
        <f t="shared" ref="DP61:DP70" si="138">IF(DV60=1,DH61/5,DP60*1.1)</f>
        <v>44</v>
      </c>
      <c r="DQ61" s="4">
        <f t="shared" si="51"/>
        <v>20.225000000000001</v>
      </c>
      <c r="DR61" s="4">
        <f t="shared" ref="DR61:DR70" si="139">DT60/3</f>
        <v>26</v>
      </c>
      <c r="DS61" s="4">
        <f t="shared" ca="1" si="52"/>
        <v>144.50909090909079</v>
      </c>
      <c r="DT61" s="4">
        <f t="shared" si="53"/>
        <v>110.07499999999999</v>
      </c>
      <c r="DU61" s="4">
        <f t="shared" ca="1" si="54"/>
        <v>34.434090909090799</v>
      </c>
      <c r="DV61">
        <f t="shared" ca="1" si="55"/>
        <v>9</v>
      </c>
      <c r="DW61">
        <f t="shared" ca="1" si="56"/>
        <v>0.43026570887998938</v>
      </c>
      <c r="DX61">
        <f t="shared" ca="1" si="57"/>
        <v>0.99893494412294015</v>
      </c>
      <c r="DY61">
        <f t="shared" ca="1" si="58"/>
        <v>0.9</v>
      </c>
      <c r="DZ61">
        <f t="shared" ca="1" si="59"/>
        <v>0.3868267066722445</v>
      </c>
      <c r="EC61">
        <v>1</v>
      </c>
      <c r="ED61" s="4">
        <f t="shared" ref="ED61:ED71" si="140">ED60+EQ60</f>
        <v>1186.96</v>
      </c>
      <c r="EE61" s="4">
        <f>VLOOKUP(ER60,Simulation!$S$10:$T$20,2)*Simulation!$E$20</f>
        <v>60</v>
      </c>
      <c r="EF61" s="4">
        <f ca="1">IF(ER61&lt;11,(Simulation!$E$16/11)+(Simulation!$E$15*Simulation!$E$17/10),Simulation!$E$16/11)</f>
        <v>46.109090909090838</v>
      </c>
      <c r="EG61" s="4">
        <f ca="1">VLOOKUP(ER61,Simulation!$O$10:$P$20,2)*Simulation!$E$18*Simulation!$E$15</f>
        <v>36.959999999999944</v>
      </c>
      <c r="EH61" s="4">
        <f t="shared" ref="EH61:EH70" si="141">IF(ED61/2&lt;EP60,EP61/10,0)</f>
        <v>0</v>
      </c>
      <c r="EI61" s="4">
        <f>Simulation!$I$16</f>
        <v>0</v>
      </c>
      <c r="EJ61" s="4">
        <f t="shared" ref="EJ61:EJ70" si="142">IF(ED61/2&gt;EP60,DT60/10,ED61/50)</f>
        <v>7.8</v>
      </c>
      <c r="EK61" s="4">
        <f t="shared" si="60"/>
        <v>32.333333333333329</v>
      </c>
      <c r="EL61" s="4">
        <f t="shared" ref="EL61:EL70" si="143">IF(ER60=1,ED61/5,EL60*1.1)</f>
        <v>77</v>
      </c>
      <c r="EM61" s="4">
        <f t="shared" si="61"/>
        <v>19.3</v>
      </c>
      <c r="EN61" s="4">
        <f t="shared" ref="EN61:EN70" si="144">EP60/3</f>
        <v>44.666666666666664</v>
      </c>
      <c r="EO61" s="4">
        <f t="shared" ca="1" si="62"/>
        <v>143.06909090909079</v>
      </c>
      <c r="EP61" s="4">
        <f t="shared" si="63"/>
        <v>136.43333333333334</v>
      </c>
      <c r="EQ61" s="4">
        <f t="shared" ca="1" si="64"/>
        <v>6.6357575757574523</v>
      </c>
      <c r="ER61">
        <f t="shared" ca="1" si="65"/>
        <v>7</v>
      </c>
      <c r="ES61">
        <f t="shared" ca="1" si="66"/>
        <v>0.55415171112555506</v>
      </c>
      <c r="ET61">
        <f t="shared" ca="1" si="67"/>
        <v>0.64440768949053906</v>
      </c>
      <c r="EU61">
        <f t="shared" ca="1" si="68"/>
        <v>1</v>
      </c>
      <c r="EV61">
        <f t="shared" ca="1" si="69"/>
        <v>0.35709962379364757</v>
      </c>
      <c r="EY61">
        <v>1</v>
      </c>
      <c r="EZ61" s="4">
        <f t="shared" ref="EZ61:EZ71" si="145">EZ60+FM60</f>
        <v>456.17999999999995</v>
      </c>
      <c r="FA61" s="4">
        <f>VLOOKUP(FN60,Simulation!$S$10:$T$20,2)*Simulation!$E$20</f>
        <v>48</v>
      </c>
      <c r="FB61" s="4">
        <f ca="1">IF(FN61&lt;11,(Simulation!$E$16/11)+(Simulation!$E$15*Simulation!$E$17/10),Simulation!$E$16/11)</f>
        <v>46.109090909090838</v>
      </c>
      <c r="FC61" s="4">
        <f ca="1">VLOOKUP(FN61,Simulation!$O$10:$P$20,2)*Simulation!$E$18*Simulation!$E$15</f>
        <v>63.3599999999999</v>
      </c>
      <c r="FD61" s="4">
        <f t="shared" ref="FD61:FD70" si="146">IF(EZ61/2&lt;FL60,FL61/10,0)</f>
        <v>0</v>
      </c>
      <c r="FE61" s="4">
        <f>Simulation!$I$17</f>
        <v>0</v>
      </c>
      <c r="FF61" s="4">
        <f t="shared" ref="FF61:FF70" si="147">IF(EZ61/2&gt;FL60,EP60/10,EZ61/50)</f>
        <v>13.4</v>
      </c>
      <c r="FG61" s="4">
        <f t="shared" si="70"/>
        <v>36.583333333333329</v>
      </c>
      <c r="FH61" s="4">
        <f t="shared" ref="FH61:FH70" si="148">IF(FN60=1,EZ61/5,FH60*1.1)</f>
        <v>93.500000000000014</v>
      </c>
      <c r="FI61" s="4">
        <f t="shared" si="71"/>
        <v>25.400000000000002</v>
      </c>
      <c r="FJ61" s="4">
        <f t="shared" ref="FJ61:FJ70" si="149">FL60/3</f>
        <v>53.166666666666664</v>
      </c>
      <c r="FK61" s="4">
        <f t="shared" ca="1" si="72"/>
        <v>157.46909090909074</v>
      </c>
      <c r="FL61" s="4">
        <f t="shared" si="73"/>
        <v>168.88333333333335</v>
      </c>
      <c r="FM61" s="4">
        <f t="shared" ca="1" si="74"/>
        <v>-11.414242424242616</v>
      </c>
      <c r="FN61">
        <f t="shared" ca="1" si="75"/>
        <v>3</v>
      </c>
      <c r="FO61">
        <f t="shared" ca="1" si="76"/>
        <v>0.72200308928412049</v>
      </c>
      <c r="FP61">
        <f t="shared" ca="1" si="77"/>
        <v>0.94211538049874721</v>
      </c>
      <c r="FQ61">
        <f t="shared" ca="1" si="78"/>
        <v>1</v>
      </c>
      <c r="FR61">
        <f t="shared" ca="1" si="79"/>
        <v>0.68021021518218017</v>
      </c>
      <c r="FU61">
        <v>1</v>
      </c>
      <c r="FV61" s="4">
        <f t="shared" ref="FV61:FV71" si="150">FV60+GI60</f>
        <v>264.89999999999998</v>
      </c>
      <c r="FW61" s="4">
        <f>VLOOKUP(GJ60,Simulation!$S$10:$T$20,2)*Simulation!$E$20</f>
        <v>36</v>
      </c>
      <c r="FX61" s="4">
        <f ca="1">IF(GJ61&lt;11,(Simulation!$E$16/11)+(Simulation!$E$15*Simulation!$E$17/10),Simulation!$E$16/11)</f>
        <v>10.909090909090891</v>
      </c>
      <c r="FY61" s="4">
        <f ca="1">VLOOKUP(GJ61,Simulation!$O$10:$P$20,2)*Simulation!$E$18*Simulation!$E$15</f>
        <v>0</v>
      </c>
      <c r="FZ61" s="4">
        <f t="shared" ref="FZ61:FZ70" si="151">IF(FV61/2&lt;GH60,GH61/10,0)</f>
        <v>0</v>
      </c>
      <c r="GA61" s="4">
        <f>Simulation!$I$18</f>
        <v>0</v>
      </c>
      <c r="GB61" s="4">
        <f t="shared" ref="GB61:GB70" si="152">IF(FV61/2&gt;GH60,FL60/10,FV61/50)</f>
        <v>15.95</v>
      </c>
      <c r="GC61" s="4">
        <f t="shared" si="80"/>
        <v>21.25</v>
      </c>
      <c r="GD61" s="4">
        <f t="shared" ref="GD61:GD70" si="153">IF(GJ60=1,FV61/5,GD60*1.1)</f>
        <v>44</v>
      </c>
      <c r="GE61" s="4">
        <f t="shared" si="81"/>
        <v>16.774999999999999</v>
      </c>
      <c r="GF61" s="4">
        <f t="shared" ref="GF61:GF70" si="154">GH60/3</f>
        <v>22.5</v>
      </c>
      <c r="GG61" s="4">
        <f t="shared" ca="1" si="82"/>
        <v>46.909090909090892</v>
      </c>
      <c r="GH61" s="4">
        <f t="shared" si="83"/>
        <v>97.974999999999994</v>
      </c>
      <c r="GI61" s="4">
        <f t="shared" ca="1" si="84"/>
        <v>-51.065909090909102</v>
      </c>
      <c r="GJ61">
        <f t="shared" ca="1" si="85"/>
        <v>11</v>
      </c>
      <c r="GK61">
        <f t="shared" ca="1" si="86"/>
        <v>0.66112446357888532</v>
      </c>
      <c r="GL61">
        <f t="shared" ca="1" si="87"/>
        <v>0.97502319752883526</v>
      </c>
      <c r="GM61">
        <f t="shared" ca="1" si="88"/>
        <v>0.6</v>
      </c>
      <c r="GN61">
        <f t="shared" ca="1" si="89"/>
        <v>0.38676701306593247</v>
      </c>
      <c r="GQ61">
        <v>1</v>
      </c>
      <c r="GR61" s="4">
        <f t="shared" ref="GR61:GR71" si="155">GR60+HE60</f>
        <v>314.62</v>
      </c>
      <c r="GS61" s="4">
        <f>VLOOKUP(HF60,Simulation!$S$10:$T$20,2)*Simulation!$E$20</f>
        <v>24</v>
      </c>
      <c r="GT61" s="4">
        <f ca="1">IF(HF61&lt;11,(Simulation!$E$16/11)+(Simulation!$E$15*Simulation!$E$17/10),Simulation!$E$16/11)</f>
        <v>46.109090909090838</v>
      </c>
      <c r="GU61" s="4">
        <f ca="1">VLOOKUP(HF61,Simulation!$O$10:$P$20,2)*Simulation!$E$18*Simulation!$E$15</f>
        <v>31.67999999999995</v>
      </c>
      <c r="GV61" s="4">
        <f t="shared" ref="GV61:GV70" si="156">IF(GR61/2&lt;HD60,HD61/10,0)</f>
        <v>0</v>
      </c>
      <c r="GW61" s="4">
        <f>Simulation!$I$19</f>
        <v>0</v>
      </c>
      <c r="GX61" s="4">
        <f t="shared" ref="GX61:GX70" si="157">IF(GR61/2&gt;HD60,GH60/10,GR61/50)</f>
        <v>6.75</v>
      </c>
      <c r="GY61" s="4">
        <f t="shared" si="90"/>
        <v>24.416666666666664</v>
      </c>
      <c r="GZ61" s="4">
        <f t="shared" ref="GZ61:GZ70" si="158">IF(HF60=1,GR61/5,GZ60*1.1)</f>
        <v>49.500000000000007</v>
      </c>
      <c r="HA61" s="4">
        <f t="shared" si="91"/>
        <v>13.275000000000002</v>
      </c>
      <c r="HB61" s="4">
        <f t="shared" ref="HB61:HB70" si="159">HD60/3</f>
        <v>28.833333333333332</v>
      </c>
      <c r="HC61" s="4">
        <f t="shared" ca="1" si="92"/>
        <v>101.78909090909079</v>
      </c>
      <c r="HD61" s="4">
        <f t="shared" si="93"/>
        <v>93.941666666666677</v>
      </c>
      <c r="HE61" s="4">
        <f t="shared" ca="1" si="94"/>
        <v>7.8474242424241112</v>
      </c>
      <c r="HF61">
        <f t="shared" ca="1" si="95"/>
        <v>8</v>
      </c>
      <c r="HG61">
        <f t="shared" ca="1" si="96"/>
        <v>0.67445468087091132</v>
      </c>
      <c r="HH61">
        <f t="shared" ca="1" si="97"/>
        <v>0.6479916923646587</v>
      </c>
      <c r="HI61">
        <f t="shared" ca="1" si="98"/>
        <v>0.7</v>
      </c>
      <c r="HJ61">
        <f t="shared" ca="1" si="99"/>
        <v>0.30592872105656532</v>
      </c>
      <c r="HM61">
        <v>1</v>
      </c>
      <c r="HN61" s="4">
        <f t="shared" ref="HN61:HN71" si="160">HN60+IA60</f>
        <v>133</v>
      </c>
      <c r="HO61" s="4">
        <f>VLOOKUP(IB60,Simulation!$S$10:$T$20,2)*Simulation!$E$20</f>
        <v>12</v>
      </c>
      <c r="HP61" s="4">
        <f ca="1">IF(IB61&lt;11,(Simulation!$E$16/11)+(Simulation!$E$15*Simulation!$E$17/10),Simulation!$E$16/11)</f>
        <v>46.109090909090838</v>
      </c>
      <c r="HQ61" s="4">
        <f ca="1">VLOOKUP(IB61,Simulation!$O$10:$P$20,2)*Simulation!$E$18*Simulation!$E$15</f>
        <v>21.119999999999969</v>
      </c>
      <c r="HR61" s="4">
        <f t="shared" ref="HR61:HR70" si="161">IF(HN61/2&lt;HZ60,HZ61/10,0)</f>
        <v>7.8956666666666662</v>
      </c>
      <c r="HS61" s="4">
        <f>Simulation!$I$20</f>
        <v>0</v>
      </c>
      <c r="HT61" s="4">
        <f t="shared" ref="HT61:HT70" si="162">IF(HN61/2&gt;HZ60,HD60/10,HN61/50)</f>
        <v>2.66</v>
      </c>
      <c r="HU61" s="4">
        <f t="shared" si="100"/>
        <v>22.166666666666664</v>
      </c>
      <c r="HV61" s="4">
        <f t="shared" ref="HV61:HV70" si="163">IF(IB60=1,HN61/5,HV60*1.1)</f>
        <v>44</v>
      </c>
      <c r="HW61" s="4">
        <f t="shared" si="101"/>
        <v>10.130000000000001</v>
      </c>
      <c r="HX61" s="4">
        <f t="shared" ref="HX61:HX70" si="164">HZ60/3</f>
        <v>24.333333333333332</v>
      </c>
      <c r="HY61" s="4">
        <f t="shared" ca="1" si="102"/>
        <v>87.124757575757485</v>
      </c>
      <c r="HZ61" s="4">
        <f t="shared" si="103"/>
        <v>78.956666666666663</v>
      </c>
      <c r="IA61" s="4">
        <f t="shared" ca="1" si="104"/>
        <v>8.1680909090908216</v>
      </c>
      <c r="IB61">
        <f t="shared" ca="1" si="105"/>
        <v>10</v>
      </c>
      <c r="IC61">
        <f t="shared" ca="1" si="106"/>
        <v>0.2920064008517409</v>
      </c>
      <c r="ID61">
        <f t="shared" ca="1" si="107"/>
        <v>0.29209362638636743</v>
      </c>
      <c r="IE61">
        <f t="shared" ca="1" si="108"/>
        <v>0.9</v>
      </c>
      <c r="IF61">
        <f t="shared" ca="1" si="109"/>
        <v>7.676388769753463E-2</v>
      </c>
    </row>
    <row r="62" spans="1:240">
      <c r="A62">
        <v>2</v>
      </c>
      <c r="B62" s="4">
        <f t="shared" ca="1" si="110"/>
        <v>1161.3429575757573</v>
      </c>
      <c r="C62" s="4">
        <f ca="1">VLOOKUP(P61,Simulation!$S$10:$T$20,2)*Simulation!$E$20</f>
        <v>84.000000000000014</v>
      </c>
      <c r="D62" s="4">
        <f ca="1">IF(P62&lt;11,(Simulation!$E$16/11)+(Simulation!$E$15*Simulation!$E$17/10),Simulation!$E$16/11)</f>
        <v>46.109090909090838</v>
      </c>
      <c r="E62" s="4">
        <f ca="1">VLOOKUP(P62,Simulation!$O$10:$P$20,2)*Simulation!$E$18*Simulation!$E$15</f>
        <v>79.199999999999875</v>
      </c>
      <c r="F62" s="4">
        <f t="shared" ca="1" si="111"/>
        <v>0</v>
      </c>
      <c r="G62" s="4">
        <f>Simulation!$I$10</f>
        <v>30</v>
      </c>
      <c r="H62" s="4">
        <f t="shared" ca="1" si="112"/>
        <v>37.300613333333324</v>
      </c>
      <c r="I62" s="4">
        <f t="shared" si="0"/>
        <v>72.167688888888875</v>
      </c>
      <c r="J62" s="4">
        <f t="shared" ca="1" si="113"/>
        <v>231.15839999999997</v>
      </c>
      <c r="K62" s="4">
        <f t="shared" ca="1" si="1"/>
        <v>64.881986666666663</v>
      </c>
      <c r="L62" s="4">
        <f t="shared" si="114"/>
        <v>124.33537777777775</v>
      </c>
      <c r="M62" s="4">
        <f t="shared" ca="1" si="2"/>
        <v>239.30909090909074</v>
      </c>
      <c r="N62" s="4">
        <f t="shared" ca="1" si="3"/>
        <v>405.50868888888886</v>
      </c>
      <c r="O62" s="4">
        <f t="shared" ca="1" si="4"/>
        <v>-166.19959797979811</v>
      </c>
      <c r="P62">
        <f t="shared" ca="1" si="5"/>
        <v>2</v>
      </c>
      <c r="Q62">
        <f t="shared" ca="1" si="6"/>
        <v>0.99942112822096918</v>
      </c>
      <c r="R62">
        <f t="shared" ca="1" si="7"/>
        <v>0.99999769914063763</v>
      </c>
      <c r="S62">
        <f t="shared" ca="1" si="8"/>
        <v>0.7</v>
      </c>
      <c r="T62">
        <f t="shared" ca="1" si="9"/>
        <v>0.69959318008545657</v>
      </c>
      <c r="W62">
        <v>2</v>
      </c>
      <c r="X62" s="4">
        <f t="shared" ca="1" si="115"/>
        <v>1829.6090909090906</v>
      </c>
      <c r="Y62" s="4">
        <f ca="1">VLOOKUP(AL61,Simulation!$S$10:$T$20,2)*Simulation!$E$20</f>
        <v>96</v>
      </c>
      <c r="Z62" s="4">
        <f ca="1">IF(AL62&lt;11,(Simulation!$E$16/11)+(Simulation!$E$15*Simulation!$E$17/10),Simulation!$E$16/11)</f>
        <v>46.109090909090838</v>
      </c>
      <c r="AA62" s="4">
        <f ca="1">VLOOKUP(AL62,Simulation!$O$10:$P$20,2)*Simulation!$E$18*Simulation!$E$15</f>
        <v>126.7199999999998</v>
      </c>
      <c r="AB62" s="4">
        <f t="shared" ca="1" si="116"/>
        <v>0</v>
      </c>
      <c r="AC62" s="4">
        <f>Simulation!$I$11</f>
        <v>0</v>
      </c>
      <c r="AD62" s="4">
        <f t="shared" ca="1" si="117"/>
        <v>37.300613333333324</v>
      </c>
      <c r="AE62" s="4">
        <f t="shared" si="10"/>
        <v>87.083333333333329</v>
      </c>
      <c r="AF62" s="4">
        <f t="shared" ca="1" si="118"/>
        <v>302.5</v>
      </c>
      <c r="AG62" s="4">
        <f t="shared" ca="1" si="11"/>
        <v>79.150306666666665</v>
      </c>
      <c r="AH62" s="4">
        <f t="shared" si="119"/>
        <v>154.16666666666666</v>
      </c>
      <c r="AI62" s="4">
        <f t="shared" ca="1" si="12"/>
        <v>268.82909090909061</v>
      </c>
      <c r="AJ62" s="4">
        <f t="shared" ca="1" si="13"/>
        <v>506.03425333333331</v>
      </c>
      <c r="AK62" s="4">
        <f t="shared" ca="1" si="14"/>
        <v>-237.2051624242427</v>
      </c>
      <c r="AL62">
        <f t="shared" ca="1" si="15"/>
        <v>1</v>
      </c>
      <c r="AM62">
        <f t="shared" ca="1" si="16"/>
        <v>0.99992693318770665</v>
      </c>
      <c r="AN62">
        <f t="shared" ca="1" si="17"/>
        <v>0.99999817323645268</v>
      </c>
      <c r="AO62">
        <f t="shared" ca="1" si="18"/>
        <v>1</v>
      </c>
      <c r="AP62">
        <f t="shared" ca="1" si="19"/>
        <v>0.99992510655763511</v>
      </c>
      <c r="AS62">
        <v>2</v>
      </c>
      <c r="AT62" s="4">
        <f t="shared" ca="1" si="120"/>
        <v>964.65242424242399</v>
      </c>
      <c r="AU62" s="4">
        <f ca="1">VLOOKUP(BH61,Simulation!$S$10:$T$20,2)*Simulation!$E$20</f>
        <v>240</v>
      </c>
      <c r="AV62" s="4">
        <f ca="1">IF(BH62&lt;11,(Simulation!$E$16/11)+(Simulation!$E$15*Simulation!$E$17/10),Simulation!$E$16/11)</f>
        <v>46.109090909090838</v>
      </c>
      <c r="AW62" s="4">
        <f ca="1">VLOOKUP(BH62,Simulation!$O$10:$P$20,2)*Simulation!$E$18*Simulation!$E$15</f>
        <v>42.239999999999938</v>
      </c>
      <c r="AX62" s="4">
        <f t="shared" ca="1" si="121"/>
        <v>0</v>
      </c>
      <c r="AY62" s="4">
        <f>Simulation!$I$12</f>
        <v>30</v>
      </c>
      <c r="AZ62" s="4">
        <f t="shared" ca="1" si="122"/>
        <v>46.25</v>
      </c>
      <c r="BA62" s="4">
        <f t="shared" si="20"/>
        <v>43.75277777777778</v>
      </c>
      <c r="BB62" s="4">
        <f t="shared" ca="1" si="123"/>
        <v>96.800000000000011</v>
      </c>
      <c r="BC62" s="4">
        <f t="shared" ca="1" si="21"/>
        <v>42.484999999999999</v>
      </c>
      <c r="BD62" s="4">
        <f t="shared" si="124"/>
        <v>67.50555555555556</v>
      </c>
      <c r="BE62" s="4">
        <f t="shared" ca="1" si="22"/>
        <v>358.34909090909076</v>
      </c>
      <c r="BF62" s="4">
        <f t="shared" ca="1" si="23"/>
        <v>229.28777777777782</v>
      </c>
      <c r="BG62" s="4">
        <f t="shared" ca="1" si="24"/>
        <v>129.06131313131294</v>
      </c>
      <c r="BH62">
        <f t="shared" ca="1" si="25"/>
        <v>6</v>
      </c>
      <c r="BI62">
        <f t="shared" ca="1" si="26"/>
        <v>0.81796263787250389</v>
      </c>
      <c r="BJ62">
        <f t="shared" ca="1" si="27"/>
        <v>0.99999988481199698</v>
      </c>
      <c r="BK62">
        <f t="shared" ca="1" si="28"/>
        <v>0.6</v>
      </c>
      <c r="BL62">
        <f t="shared" ca="1" si="29"/>
        <v>0.49077752619181264</v>
      </c>
      <c r="BO62">
        <v>2</v>
      </c>
      <c r="BP62" s="4">
        <f t="shared" ca="1" si="125"/>
        <v>1481.5374242424239</v>
      </c>
      <c r="BQ62" s="4">
        <f ca="1">VLOOKUP(CD61,Simulation!$S$10:$T$20,2)*Simulation!$E$20</f>
        <v>360</v>
      </c>
      <c r="BR62" s="4">
        <f ca="1">IF(CD62&lt;11,(Simulation!$E$16/11)+(Simulation!$E$15*Simulation!$E$17/10),Simulation!$E$16/11)</f>
        <v>46.109090909090838</v>
      </c>
      <c r="BS62" s="4">
        <f ca="1">VLOOKUP(CD62,Simulation!$O$10:$P$20,2)*Simulation!$E$18*Simulation!$E$15</f>
        <v>63.3599999999999</v>
      </c>
      <c r="BT62" s="4">
        <f t="shared" ca="1" si="126"/>
        <v>0</v>
      </c>
      <c r="BU62" s="4">
        <f>Simulation!$I$13</f>
        <v>90</v>
      </c>
      <c r="BV62" s="4">
        <f t="shared" ca="1" si="127"/>
        <v>20.251666666666669</v>
      </c>
      <c r="BW62" s="4">
        <f t="shared" si="30"/>
        <v>74.18194444444444</v>
      </c>
      <c r="BX62" s="4">
        <f t="shared" ca="1" si="128"/>
        <v>296.30748484848476</v>
      </c>
      <c r="BY62" s="4">
        <f t="shared" ca="1" si="31"/>
        <v>69.387330303030282</v>
      </c>
      <c r="BZ62" s="4">
        <f t="shared" si="129"/>
        <v>128.36388888888888</v>
      </c>
      <c r="CA62" s="4">
        <f t="shared" ca="1" si="32"/>
        <v>559.46909090909071</v>
      </c>
      <c r="CB62" s="4">
        <f t="shared" ca="1" si="33"/>
        <v>460.12842626262619</v>
      </c>
      <c r="CC62" s="4">
        <f t="shared" ca="1" si="34"/>
        <v>99.340664646464518</v>
      </c>
      <c r="CD62">
        <f t="shared" ca="1" si="35"/>
        <v>3</v>
      </c>
      <c r="CE62">
        <f t="shared" ca="1" si="36"/>
        <v>0.99989817748540866</v>
      </c>
      <c r="CF62">
        <f t="shared" ca="1" si="37"/>
        <v>0.99689236970232031</v>
      </c>
      <c r="CG62">
        <f t="shared" ca="1" si="38"/>
        <v>0.7</v>
      </c>
      <c r="CH62">
        <f t="shared" ca="1" si="39"/>
        <v>0.69775360453012225</v>
      </c>
      <c r="CK62">
        <v>2</v>
      </c>
      <c r="CL62" s="4">
        <f t="shared" ca="1" si="130"/>
        <v>658.8357575757575</v>
      </c>
      <c r="CM62" s="4">
        <f ca="1">VLOOKUP(CZ61,Simulation!$S$10:$T$20,2)*Simulation!$E$20</f>
        <v>72</v>
      </c>
      <c r="CN62" s="4">
        <f ca="1">IF(CZ62&lt;11,(Simulation!$E$16/11)+(Simulation!$E$15*Simulation!$E$17/10),Simulation!$E$16/11)</f>
        <v>46.109090909090838</v>
      </c>
      <c r="CO62" s="4">
        <f ca="1">VLOOKUP(CZ62,Simulation!$O$10:$P$20,2)*Simulation!$E$18*Simulation!$E$15</f>
        <v>47.519999999999925</v>
      </c>
      <c r="CP62" s="4">
        <f t="shared" ca="1" si="131"/>
        <v>0</v>
      </c>
      <c r="CQ62" s="4">
        <f>Simulation!$I$14</f>
        <v>0</v>
      </c>
      <c r="CR62" s="4">
        <f t="shared" ca="1" si="132"/>
        <v>38.509166666666665</v>
      </c>
      <c r="CS62" s="4">
        <f t="shared" si="40"/>
        <v>56.088888888888896</v>
      </c>
      <c r="CT62" s="4">
        <f t="shared" ca="1" si="133"/>
        <v>157.30000000000001</v>
      </c>
      <c r="CU62" s="4">
        <f t="shared" ca="1" si="41"/>
        <v>50.714583333333337</v>
      </c>
      <c r="CV62" s="4">
        <f t="shared" si="134"/>
        <v>92.177777777777791</v>
      </c>
      <c r="CW62" s="4">
        <f t="shared" ca="1" si="42"/>
        <v>165.62909090909076</v>
      </c>
      <c r="CX62" s="4">
        <f t="shared" ca="1" si="43"/>
        <v>302.61263888888891</v>
      </c>
      <c r="CY62" s="4">
        <f t="shared" ca="1" si="44"/>
        <v>-136.98354797979815</v>
      </c>
      <c r="CZ62">
        <f t="shared" ca="1" si="45"/>
        <v>5</v>
      </c>
      <c r="DA62">
        <f t="shared" ca="1" si="46"/>
        <v>0.97443379701072741</v>
      </c>
      <c r="DB62">
        <f t="shared" ca="1" si="47"/>
        <v>0.99999807304664878</v>
      </c>
      <c r="DC62">
        <f t="shared" ca="1" si="48"/>
        <v>0.7</v>
      </c>
      <c r="DD62">
        <f t="shared" ca="1" si="49"/>
        <v>0.68210234352557964</v>
      </c>
      <c r="DG62">
        <v>2</v>
      </c>
      <c r="DH62" s="4">
        <f t="shared" ca="1" si="135"/>
        <v>567.67409090909064</v>
      </c>
      <c r="DI62" s="4">
        <f ca="1">VLOOKUP(DV61,Simulation!$S$10:$T$20,2)*Simulation!$E$20</f>
        <v>36</v>
      </c>
      <c r="DJ62" s="4">
        <f ca="1">IF(DV62&lt;11,(Simulation!$E$16/11)+(Simulation!$E$15*Simulation!$E$17/10),Simulation!$E$16/11)</f>
        <v>46.109090909090838</v>
      </c>
      <c r="DK62" s="4">
        <f ca="1">VLOOKUP(DV62,Simulation!$O$10:$P$20,2)*Simulation!$E$18*Simulation!$E$15</f>
        <v>36.959999999999944</v>
      </c>
      <c r="DL62" s="4">
        <f t="shared" ca="1" si="136"/>
        <v>0</v>
      </c>
      <c r="DM62" s="4">
        <f>Simulation!$I$15</f>
        <v>0</v>
      </c>
      <c r="DN62" s="4">
        <f t="shared" ca="1" si="137"/>
        <v>27.653333333333336</v>
      </c>
      <c r="DO62" s="4">
        <f t="shared" si="50"/>
        <v>28.345833333333331</v>
      </c>
      <c r="DP62" s="4">
        <f t="shared" ca="1" si="138"/>
        <v>48.400000000000006</v>
      </c>
      <c r="DQ62" s="4">
        <f t="shared" ca="1" si="51"/>
        <v>23.506666666666668</v>
      </c>
      <c r="DR62" s="4">
        <f t="shared" si="139"/>
        <v>36.691666666666663</v>
      </c>
      <c r="DS62" s="4">
        <f t="shared" ca="1" si="52"/>
        <v>119.06909090909079</v>
      </c>
      <c r="DT62" s="4">
        <f t="shared" ca="1" si="53"/>
        <v>127.90583333333333</v>
      </c>
      <c r="DU62" s="4">
        <f t="shared" ca="1" si="54"/>
        <v>-8.8367424242425443</v>
      </c>
      <c r="DV62">
        <f t="shared" ca="1" si="55"/>
        <v>7</v>
      </c>
      <c r="DW62">
        <f t="shared" ca="1" si="56"/>
        <v>0.33869643464913335</v>
      </c>
      <c r="DX62">
        <f t="shared" ca="1" si="57"/>
        <v>0.99992143850949644</v>
      </c>
      <c r="DY62">
        <f t="shared" ca="1" si="58"/>
        <v>0.6</v>
      </c>
      <c r="DZ62">
        <f t="shared" ca="1" si="59"/>
        <v>0.20320189569143943</v>
      </c>
      <c r="EC62">
        <v>2</v>
      </c>
      <c r="ED62" s="4">
        <f t="shared" ca="1" si="140"/>
        <v>1193.5957575757575</v>
      </c>
      <c r="EE62" s="4">
        <f ca="1">VLOOKUP(ER61,Simulation!$S$10:$T$20,2)*Simulation!$E$20</f>
        <v>60</v>
      </c>
      <c r="EF62" s="4">
        <f ca="1">IF(ER62&lt;11,(Simulation!$E$16/11)+(Simulation!$E$15*Simulation!$E$17/10),Simulation!$E$16/11)</f>
        <v>46.109090909090838</v>
      </c>
      <c r="EG62" s="4">
        <f ca="1">VLOOKUP(ER62,Simulation!$O$10:$P$20,2)*Simulation!$E$18*Simulation!$E$15</f>
        <v>26.399999999999959</v>
      </c>
      <c r="EH62" s="4">
        <f t="shared" ca="1" si="141"/>
        <v>0</v>
      </c>
      <c r="EI62" s="4">
        <f>Simulation!$I$16</f>
        <v>0</v>
      </c>
      <c r="EJ62" s="4">
        <f t="shared" ca="1" si="142"/>
        <v>11.007499999999999</v>
      </c>
      <c r="EK62" s="4">
        <f t="shared" si="60"/>
        <v>32.738888888888894</v>
      </c>
      <c r="EL62" s="4">
        <f t="shared" ca="1" si="143"/>
        <v>84.7</v>
      </c>
      <c r="EM62" s="4">
        <f t="shared" ca="1" si="61"/>
        <v>22.443750000000001</v>
      </c>
      <c r="EN62" s="4">
        <f t="shared" si="144"/>
        <v>45.477777777777781</v>
      </c>
      <c r="EO62" s="4">
        <f t="shared" ca="1" si="62"/>
        <v>132.50909090909079</v>
      </c>
      <c r="EP62" s="4">
        <f t="shared" ca="1" si="63"/>
        <v>150.89013888888888</v>
      </c>
      <c r="EQ62" s="4">
        <f t="shared" ca="1" si="64"/>
        <v>-18.381047979798097</v>
      </c>
      <c r="ER62">
        <f t="shared" ca="1" si="65"/>
        <v>9</v>
      </c>
      <c r="ES62">
        <f t="shared" ca="1" si="66"/>
        <v>0.66340975693598736</v>
      </c>
      <c r="ET62">
        <f t="shared" ca="1" si="67"/>
        <v>0.88752746678917172</v>
      </c>
      <c r="EU62">
        <f t="shared" ca="1" si="68"/>
        <v>0.7</v>
      </c>
      <c r="EV62">
        <f t="shared" ca="1" si="69"/>
        <v>0.41215606671163185</v>
      </c>
      <c r="EY62">
        <v>2</v>
      </c>
      <c r="EZ62" s="4">
        <f t="shared" ca="1" si="145"/>
        <v>444.76575757575733</v>
      </c>
      <c r="FA62" s="4">
        <f ca="1">VLOOKUP(FN61,Simulation!$S$10:$T$20,2)*Simulation!$E$20</f>
        <v>168.00000000000003</v>
      </c>
      <c r="FB62" s="4">
        <f ca="1">IF(FN62&lt;11,(Simulation!$E$16/11)+(Simulation!$E$15*Simulation!$E$17/10),Simulation!$E$16/11)</f>
        <v>46.109090909090838</v>
      </c>
      <c r="FC62" s="4">
        <f ca="1">VLOOKUP(FN62,Simulation!$O$10:$P$20,2)*Simulation!$E$18*Simulation!$E$15</f>
        <v>52.799999999999919</v>
      </c>
      <c r="FD62" s="4">
        <f t="shared" ca="1" si="146"/>
        <v>0</v>
      </c>
      <c r="FE62" s="4">
        <f>Simulation!$I$17</f>
        <v>0</v>
      </c>
      <c r="FF62" s="4">
        <f t="shared" ca="1" si="147"/>
        <v>13.643333333333334</v>
      </c>
      <c r="FG62" s="4">
        <f t="shared" si="70"/>
        <v>38.147222222222226</v>
      </c>
      <c r="FH62" s="4">
        <f t="shared" ca="1" si="148"/>
        <v>102.85000000000002</v>
      </c>
      <c r="FI62" s="4">
        <f t="shared" ca="1" si="71"/>
        <v>27.391666666666673</v>
      </c>
      <c r="FJ62" s="4">
        <f t="shared" si="149"/>
        <v>56.294444444444451</v>
      </c>
      <c r="FK62" s="4">
        <f t="shared" ca="1" si="72"/>
        <v>266.90909090909076</v>
      </c>
      <c r="FL62" s="4">
        <f t="shared" ca="1" si="73"/>
        <v>182.03222222222226</v>
      </c>
      <c r="FM62" s="4">
        <f t="shared" ca="1" si="74"/>
        <v>84.876868686868505</v>
      </c>
      <c r="FN62">
        <f t="shared" ca="1" si="75"/>
        <v>4</v>
      </c>
      <c r="FO62">
        <f t="shared" ca="1" si="76"/>
        <v>0.81647010292773736</v>
      </c>
      <c r="FP62">
        <f t="shared" ca="1" si="77"/>
        <v>0.97248883782878459</v>
      </c>
      <c r="FQ62">
        <f t="shared" ca="1" si="78"/>
        <v>0.7</v>
      </c>
      <c r="FR62">
        <f t="shared" ca="1" si="79"/>
        <v>0.55580564306270031</v>
      </c>
      <c r="FU62">
        <v>2</v>
      </c>
      <c r="FV62" s="4">
        <f t="shared" ca="1" si="150"/>
        <v>213.83409090909089</v>
      </c>
      <c r="FW62" s="4">
        <f ca="1">VLOOKUP(GJ61,Simulation!$S$10:$T$20,2)*Simulation!$E$20</f>
        <v>12</v>
      </c>
      <c r="FX62" s="4">
        <f ca="1">IF(GJ62&lt;11,(Simulation!$E$16/11)+(Simulation!$E$15*Simulation!$E$17/10),Simulation!$E$16/11)</f>
        <v>46.109090909090838</v>
      </c>
      <c r="FY62" s="4">
        <f ca="1">VLOOKUP(GJ62,Simulation!$O$10:$P$20,2)*Simulation!$E$18*Simulation!$E$15</f>
        <v>31.67999999999995</v>
      </c>
      <c r="FZ62" s="4">
        <f t="shared" ca="1" si="151"/>
        <v>0</v>
      </c>
      <c r="GA62" s="4">
        <f>Simulation!$I$18</f>
        <v>0</v>
      </c>
      <c r="GB62" s="4">
        <f t="shared" ca="1" si="152"/>
        <v>16.888333333333335</v>
      </c>
      <c r="GC62" s="4">
        <f t="shared" si="80"/>
        <v>26.329166666666666</v>
      </c>
      <c r="GD62" s="4">
        <f t="shared" ca="1" si="153"/>
        <v>48.400000000000006</v>
      </c>
      <c r="GE62" s="4">
        <f t="shared" ca="1" si="81"/>
        <v>18.124166666666667</v>
      </c>
      <c r="GF62" s="4">
        <f t="shared" si="154"/>
        <v>32.658333333333331</v>
      </c>
      <c r="GG62" s="4">
        <f t="shared" ca="1" si="82"/>
        <v>89.789090909090788</v>
      </c>
      <c r="GH62" s="4">
        <f t="shared" ca="1" si="83"/>
        <v>109.74166666666667</v>
      </c>
      <c r="GI62" s="4">
        <f t="shared" ca="1" si="84"/>
        <v>-19.952575757575886</v>
      </c>
      <c r="GJ62">
        <f t="shared" ca="1" si="85"/>
        <v>8</v>
      </c>
      <c r="GK62">
        <f t="shared" ca="1" si="86"/>
        <v>0.46388194460445781</v>
      </c>
      <c r="GL62">
        <f t="shared" ca="1" si="87"/>
        <v>0.98959010575795692</v>
      </c>
      <c r="GM62">
        <f t="shared" ca="1" si="88"/>
        <v>1</v>
      </c>
      <c r="GN62">
        <f t="shared" ca="1" si="89"/>
        <v>0.45905298262033212</v>
      </c>
      <c r="GQ62">
        <v>2</v>
      </c>
      <c r="GR62" s="4">
        <f t="shared" ca="1" si="155"/>
        <v>322.4674242424241</v>
      </c>
      <c r="GS62" s="4">
        <f ca="1">VLOOKUP(HF61,Simulation!$S$10:$T$20,2)*Simulation!$E$20</f>
        <v>48</v>
      </c>
      <c r="GT62" s="4">
        <f ca="1">IF(HF62&lt;11,(Simulation!$E$16/11)+(Simulation!$E$15*Simulation!$E$17/10),Simulation!$E$16/11)</f>
        <v>46.109090909090838</v>
      </c>
      <c r="GU62" s="4">
        <f ca="1">VLOOKUP(HF62,Simulation!$O$10:$P$20,2)*Simulation!$E$18*Simulation!$E$15</f>
        <v>21.119999999999969</v>
      </c>
      <c r="GV62" s="4">
        <f t="shared" ca="1" si="156"/>
        <v>0</v>
      </c>
      <c r="GW62" s="4">
        <f>Simulation!$I$19</f>
        <v>0</v>
      </c>
      <c r="GX62" s="4">
        <f t="shared" ca="1" si="157"/>
        <v>9.7974999999999994</v>
      </c>
      <c r="GY62" s="4">
        <f t="shared" si="90"/>
        <v>25.656944444444449</v>
      </c>
      <c r="GZ62" s="4">
        <f t="shared" ca="1" si="158"/>
        <v>54.45000000000001</v>
      </c>
      <c r="HA62" s="4">
        <f t="shared" ca="1" si="91"/>
        <v>15.788750000000002</v>
      </c>
      <c r="HB62" s="4">
        <f t="shared" si="159"/>
        <v>31.313888888888894</v>
      </c>
      <c r="HC62" s="4">
        <f t="shared" ca="1" si="92"/>
        <v>115.22909090909081</v>
      </c>
      <c r="HD62" s="4">
        <f t="shared" ca="1" si="93"/>
        <v>105.69319444444447</v>
      </c>
      <c r="HE62" s="4">
        <f t="shared" ca="1" si="94"/>
        <v>9.535896464646342</v>
      </c>
      <c r="HF62">
        <f t="shared" ca="1" si="95"/>
        <v>10</v>
      </c>
      <c r="HG62">
        <f t="shared" ca="1" si="96"/>
        <v>0.58221926201668206</v>
      </c>
      <c r="HH62">
        <f t="shared" ca="1" si="97"/>
        <v>0.81344002639447544</v>
      </c>
      <c r="HI62">
        <f t="shared" ca="1" si="98"/>
        <v>0.6</v>
      </c>
      <c r="HJ62">
        <f t="shared" ca="1" si="99"/>
        <v>0.28416027111733311</v>
      </c>
      <c r="HM62">
        <v>2</v>
      </c>
      <c r="HN62" s="4">
        <f t="shared" ca="1" si="160"/>
        <v>141.16809090909084</v>
      </c>
      <c r="HO62" s="4">
        <f ca="1">VLOOKUP(IB61,Simulation!$S$10:$T$20,2)*Simulation!$E$20</f>
        <v>24</v>
      </c>
      <c r="HP62" s="4">
        <f ca="1">IF(IB62&lt;11,(Simulation!$E$16/11)+(Simulation!$E$15*Simulation!$E$17/10),Simulation!$E$16/11)</f>
        <v>10.909090909090891</v>
      </c>
      <c r="HQ62" s="4">
        <f ca="1">VLOOKUP(IB62,Simulation!$O$10:$P$20,2)*Simulation!$E$18*Simulation!$E$15</f>
        <v>0</v>
      </c>
      <c r="HR62" s="4">
        <f t="shared" ca="1" si="161"/>
        <v>8.5474487171717186</v>
      </c>
      <c r="HS62" s="4">
        <f>Simulation!$I$20</f>
        <v>0</v>
      </c>
      <c r="HT62" s="4">
        <f t="shared" ca="1" si="162"/>
        <v>2.8233618181818168</v>
      </c>
      <c r="HU62" s="4">
        <f t="shared" si="100"/>
        <v>23.159444444444446</v>
      </c>
      <c r="HV62" s="4">
        <f t="shared" ca="1" si="163"/>
        <v>48.400000000000006</v>
      </c>
      <c r="HW62" s="4">
        <f t="shared" ca="1" si="101"/>
        <v>11.091680909090909</v>
      </c>
      <c r="HX62" s="4">
        <f t="shared" si="164"/>
        <v>26.318888888888889</v>
      </c>
      <c r="HY62" s="4">
        <f t="shared" ca="1" si="102"/>
        <v>43.456539626262611</v>
      </c>
      <c r="HZ62" s="4">
        <f t="shared" ca="1" si="103"/>
        <v>85.474487171717186</v>
      </c>
      <c r="IA62" s="4">
        <f t="shared" ca="1" si="104"/>
        <v>-42.017947545454575</v>
      </c>
      <c r="IB62">
        <f t="shared" ca="1" si="105"/>
        <v>11</v>
      </c>
      <c r="IC62">
        <f t="shared" ca="1" si="106"/>
        <v>0.37891586881713629</v>
      </c>
      <c r="ID62">
        <f t="shared" ca="1" si="107"/>
        <v>0.2302045813791358</v>
      </c>
      <c r="IE62">
        <f t="shared" ca="1" si="108"/>
        <v>0.8</v>
      </c>
      <c r="IF62">
        <f t="shared" ca="1" si="109"/>
        <v>6.9782535167168314E-2</v>
      </c>
    </row>
    <row r="63" spans="1:240">
      <c r="A63">
        <v>3</v>
      </c>
      <c r="B63" s="4">
        <f t="shared" ca="1" si="110"/>
        <v>995.14335959595917</v>
      </c>
      <c r="C63" s="4">
        <f ca="1">VLOOKUP(P62,Simulation!$S$10:$T$20,2)*Simulation!$E$20</f>
        <v>240</v>
      </c>
      <c r="D63" s="4">
        <f ca="1">IF(P63&lt;11,(Simulation!$E$16/11)+(Simulation!$E$15*Simulation!$E$17/10),Simulation!$E$16/11)</f>
        <v>46.109090909090838</v>
      </c>
      <c r="E63" s="4">
        <f ca="1">VLOOKUP(P63,Simulation!$O$10:$P$20,2)*Simulation!$E$18*Simulation!$E$15</f>
        <v>79.199999999999875</v>
      </c>
      <c r="F63" s="4">
        <f t="shared" ca="1" si="111"/>
        <v>0</v>
      </c>
      <c r="G63" s="4">
        <f>Simulation!$I$10</f>
        <v>30</v>
      </c>
      <c r="H63" s="4">
        <f t="shared" ca="1" si="112"/>
        <v>40.550868888888886</v>
      </c>
      <c r="I63" s="4">
        <f t="shared" ca="1" si="0"/>
        <v>77.584781481481471</v>
      </c>
      <c r="J63" s="4">
        <f t="shared" ca="1" si="113"/>
        <v>254.27423999999999</v>
      </c>
      <c r="K63" s="4">
        <f t="shared" ca="1" si="1"/>
        <v>71.130282444444447</v>
      </c>
      <c r="L63" s="4">
        <f t="shared" ca="1" si="114"/>
        <v>135.16956296296294</v>
      </c>
      <c r="M63" s="4">
        <f t="shared" ca="1" si="2"/>
        <v>395.30909090909068</v>
      </c>
      <c r="N63" s="4">
        <f t="shared" ca="1" si="3"/>
        <v>443.54017281481481</v>
      </c>
      <c r="O63" s="4">
        <f t="shared" ca="1" si="4"/>
        <v>-48.231081905724125</v>
      </c>
      <c r="P63">
        <f t="shared" ca="1" si="5"/>
        <v>2</v>
      </c>
      <c r="Q63">
        <f t="shared" ca="1" si="6"/>
        <v>0.99963638582955539</v>
      </c>
      <c r="R63">
        <f t="shared" ca="1" si="7"/>
        <v>0.99999902239380178</v>
      </c>
      <c r="S63">
        <f t="shared" ca="1" si="8"/>
        <v>1</v>
      </c>
      <c r="T63">
        <f t="shared" ca="1" si="9"/>
        <v>0.9996354085788286</v>
      </c>
      <c r="W63">
        <v>3</v>
      </c>
      <c r="X63" s="4">
        <f t="shared" ca="1" si="115"/>
        <v>1592.4039284848479</v>
      </c>
      <c r="Y63" s="4">
        <f ca="1">VLOOKUP(AL62,Simulation!$S$10:$T$20,2)*Simulation!$E$20</f>
        <v>360</v>
      </c>
      <c r="Z63" s="4">
        <f ca="1">IF(AL63&lt;11,(Simulation!$E$16/11)+(Simulation!$E$15*Simulation!$E$17/10),Simulation!$E$16/11)</f>
        <v>46.109090909090838</v>
      </c>
      <c r="AA63" s="4">
        <f ca="1">VLOOKUP(AL63,Simulation!$O$10:$P$20,2)*Simulation!$E$18*Simulation!$E$15</f>
        <v>126.7199999999998</v>
      </c>
      <c r="AB63" s="4">
        <f t="shared" ca="1" si="116"/>
        <v>0</v>
      </c>
      <c r="AC63" s="4">
        <f>Simulation!$I$11</f>
        <v>0</v>
      </c>
      <c r="AD63" s="4">
        <f t="shared" ca="1" si="117"/>
        <v>40.550868888888886</v>
      </c>
      <c r="AE63" s="4">
        <f t="shared" ca="1" si="10"/>
        <v>94.339042222222218</v>
      </c>
      <c r="AF63" s="4">
        <f t="shared" ca="1" si="118"/>
        <v>318.48078569696958</v>
      </c>
      <c r="AG63" s="4">
        <f t="shared" ca="1" si="11"/>
        <v>83.971591583838361</v>
      </c>
      <c r="AH63" s="4">
        <f t="shared" ca="1" si="119"/>
        <v>168.67808444444444</v>
      </c>
      <c r="AI63" s="4">
        <f t="shared" ca="1" si="12"/>
        <v>532.82909090909061</v>
      </c>
      <c r="AJ63" s="4">
        <f t="shared" ca="1" si="13"/>
        <v>537.34228839191906</v>
      </c>
      <c r="AK63" s="4">
        <f t="shared" ca="1" si="14"/>
        <v>-4.5131974828284456</v>
      </c>
      <c r="AL63">
        <f t="shared" ca="1" si="15"/>
        <v>1</v>
      </c>
      <c r="AM63">
        <f t="shared" ca="1" si="16"/>
        <v>0.99996929424225245</v>
      </c>
      <c r="AN63">
        <f t="shared" ca="1" si="17"/>
        <v>0.9999986609687217</v>
      </c>
      <c r="AO63">
        <f t="shared" ca="1" si="18"/>
        <v>0.8</v>
      </c>
      <c r="AP63">
        <f t="shared" ca="1" si="19"/>
        <v>0.79997436420167212</v>
      </c>
      <c r="AS63">
        <v>3</v>
      </c>
      <c r="AT63" s="4">
        <f t="shared" ca="1" si="120"/>
        <v>1093.7137373737369</v>
      </c>
      <c r="AU63" s="4">
        <f ca="1">VLOOKUP(BH62,Simulation!$S$10:$T$20,2)*Simulation!$E$20</f>
        <v>72</v>
      </c>
      <c r="AV63" s="4">
        <f ca="1">IF(BH63&lt;11,(Simulation!$E$16/11)+(Simulation!$E$15*Simulation!$E$17/10),Simulation!$E$16/11)</f>
        <v>46.109090909090838</v>
      </c>
      <c r="AW63" s="4">
        <f ca="1">VLOOKUP(BH63,Simulation!$O$10:$P$20,2)*Simulation!$E$18*Simulation!$E$15</f>
        <v>42.239999999999938</v>
      </c>
      <c r="AX63" s="4">
        <f t="shared" ca="1" si="121"/>
        <v>0</v>
      </c>
      <c r="AY63" s="4">
        <f>Simulation!$I$12</f>
        <v>30</v>
      </c>
      <c r="AZ63" s="4">
        <f t="shared" ca="1" si="122"/>
        <v>50.603425333333334</v>
      </c>
      <c r="BA63" s="4">
        <f t="shared" ca="1" si="20"/>
        <v>48.214629629629634</v>
      </c>
      <c r="BB63" s="4">
        <f t="shared" ca="1" si="123"/>
        <v>106.48000000000002</v>
      </c>
      <c r="BC63" s="4">
        <f t="shared" ca="1" si="21"/>
        <v>46.597712666666666</v>
      </c>
      <c r="BD63" s="4">
        <f t="shared" ca="1" si="124"/>
        <v>76.429259259259268</v>
      </c>
      <c r="BE63" s="4">
        <f t="shared" ca="1" si="22"/>
        <v>190.34909090909076</v>
      </c>
      <c r="BF63" s="4">
        <f t="shared" ca="1" si="23"/>
        <v>251.89576762962966</v>
      </c>
      <c r="BG63" s="4">
        <f t="shared" ca="1" si="24"/>
        <v>-61.546676720538898</v>
      </c>
      <c r="BH63">
        <f t="shared" ca="1" si="25"/>
        <v>6</v>
      </c>
      <c r="BI63">
        <f t="shared" ca="1" si="26"/>
        <v>0.82940613662449558</v>
      </c>
      <c r="BJ63">
        <f t="shared" ca="1" si="27"/>
        <v>0.9999999843916646</v>
      </c>
      <c r="BK63">
        <f t="shared" ca="1" si="28"/>
        <v>0.9</v>
      </c>
      <c r="BL63">
        <f t="shared" ca="1" si="29"/>
        <v>0.74646551131096173</v>
      </c>
      <c r="BO63">
        <v>3</v>
      </c>
      <c r="BP63" s="4">
        <f t="shared" ca="1" si="125"/>
        <v>1580.8780888888884</v>
      </c>
      <c r="BQ63" s="4">
        <f ca="1">VLOOKUP(CD62,Simulation!$S$10:$T$20,2)*Simulation!$E$20</f>
        <v>168.00000000000003</v>
      </c>
      <c r="BR63" s="4">
        <f ca="1">IF(CD63&lt;11,(Simulation!$E$16/11)+(Simulation!$E$15*Simulation!$E$17/10),Simulation!$E$16/11)</f>
        <v>46.109090909090838</v>
      </c>
      <c r="BS63" s="4">
        <f ca="1">VLOOKUP(CD63,Simulation!$O$10:$P$20,2)*Simulation!$E$18*Simulation!$E$15</f>
        <v>63.3599999999999</v>
      </c>
      <c r="BT63" s="4">
        <f t="shared" ca="1" si="126"/>
        <v>0</v>
      </c>
      <c r="BU63" s="4">
        <f>Simulation!$I$13</f>
        <v>90</v>
      </c>
      <c r="BV63" s="4">
        <f t="shared" ca="1" si="127"/>
        <v>22.928777777777782</v>
      </c>
      <c r="BW63" s="4">
        <f t="shared" ca="1" si="30"/>
        <v>86.688071043771032</v>
      </c>
      <c r="BX63" s="4">
        <f t="shared" ca="1" si="128"/>
        <v>325.93823333333324</v>
      </c>
      <c r="BY63" s="4">
        <f t="shared" ca="1" si="31"/>
        <v>76.652035555555543</v>
      </c>
      <c r="BZ63" s="4">
        <f t="shared" ca="1" si="129"/>
        <v>153.37614208754206</v>
      </c>
      <c r="CA63" s="4">
        <f t="shared" ca="1" si="32"/>
        <v>367.46909090909077</v>
      </c>
      <c r="CB63" s="4">
        <f t="shared" ca="1" si="33"/>
        <v>512.20711771043761</v>
      </c>
      <c r="CC63" s="4">
        <f t="shared" ca="1" si="34"/>
        <v>-144.73802680134685</v>
      </c>
      <c r="CD63">
        <f t="shared" ca="1" si="35"/>
        <v>3</v>
      </c>
      <c r="CE63">
        <f t="shared" ca="1" si="36"/>
        <v>0.99997097806828017</v>
      </c>
      <c r="CF63">
        <f t="shared" ca="1" si="37"/>
        <v>0.99940798554075083</v>
      </c>
      <c r="CG63">
        <f t="shared" ca="1" si="38"/>
        <v>0.7</v>
      </c>
      <c r="CH63">
        <f t="shared" ca="1" si="39"/>
        <v>0.69956528655330386</v>
      </c>
      <c r="CK63">
        <v>3</v>
      </c>
      <c r="CL63" s="4">
        <f t="shared" ca="1" si="130"/>
        <v>521.85220959595938</v>
      </c>
      <c r="CM63" s="4">
        <f ca="1">VLOOKUP(CZ62,Simulation!$S$10:$T$20,2)*Simulation!$E$20</f>
        <v>84.000000000000014</v>
      </c>
      <c r="CN63" s="4">
        <f ca="1">IF(CZ63&lt;11,(Simulation!$E$16/11)+(Simulation!$E$15*Simulation!$E$17/10),Simulation!$E$16/11)</f>
        <v>46.109090909090838</v>
      </c>
      <c r="CO63" s="4">
        <f ca="1">VLOOKUP(CZ63,Simulation!$O$10:$P$20,2)*Simulation!$E$18*Simulation!$E$15</f>
        <v>52.799999999999919</v>
      </c>
      <c r="CP63" s="4">
        <f t="shared" ca="1" si="131"/>
        <v>28.372700610269362</v>
      </c>
      <c r="CQ63" s="4">
        <f>Simulation!$I$14</f>
        <v>0</v>
      </c>
      <c r="CR63" s="4">
        <f t="shared" ca="1" si="132"/>
        <v>10.437044191919188</v>
      </c>
      <c r="CS63" s="4">
        <f t="shared" ca="1" si="40"/>
        <v>60.435439814814821</v>
      </c>
      <c r="CT63" s="4">
        <f t="shared" ca="1" si="133"/>
        <v>173.03000000000003</v>
      </c>
      <c r="CU63" s="4">
        <f t="shared" ca="1" si="41"/>
        <v>39.824522095959601</v>
      </c>
      <c r="CV63" s="4">
        <f t="shared" ca="1" si="134"/>
        <v>100.87087962962964</v>
      </c>
      <c r="CW63" s="4">
        <f t="shared" ca="1" si="42"/>
        <v>211.28179151936016</v>
      </c>
      <c r="CX63" s="4">
        <f t="shared" ca="1" si="43"/>
        <v>283.72700610269362</v>
      </c>
      <c r="CY63" s="4">
        <f t="shared" ca="1" si="44"/>
        <v>-72.445214583333467</v>
      </c>
      <c r="CZ63">
        <f t="shared" ca="1" si="45"/>
        <v>4</v>
      </c>
      <c r="DA63">
        <f t="shared" ca="1" si="46"/>
        <v>0.99476336520544262</v>
      </c>
      <c r="DB63">
        <f t="shared" ca="1" si="47"/>
        <v>0.84951344068942736</v>
      </c>
      <c r="DC63">
        <f t="shared" ca="1" si="48"/>
        <v>0.7</v>
      </c>
      <c r="DD63">
        <f t="shared" ca="1" si="49"/>
        <v>0.59154539433322817</v>
      </c>
      <c r="DG63">
        <v>3</v>
      </c>
      <c r="DH63" s="4">
        <f t="shared" ca="1" si="135"/>
        <v>558.83734848484812</v>
      </c>
      <c r="DI63" s="4">
        <f ca="1">VLOOKUP(DV62,Simulation!$S$10:$T$20,2)*Simulation!$E$20</f>
        <v>60</v>
      </c>
      <c r="DJ63" s="4">
        <f ca="1">IF(DV63&lt;11,(Simulation!$E$16/11)+(Simulation!$E$15*Simulation!$E$17/10),Simulation!$E$16/11)</f>
        <v>46.109090909090838</v>
      </c>
      <c r="DK63" s="4">
        <f ca="1">VLOOKUP(DV63,Simulation!$O$10:$P$20,2)*Simulation!$E$18*Simulation!$E$15</f>
        <v>21.119999999999969</v>
      </c>
      <c r="DL63" s="4">
        <f t="shared" ca="1" si="136"/>
        <v>0</v>
      </c>
      <c r="DM63" s="4">
        <f>Simulation!$I$15</f>
        <v>0</v>
      </c>
      <c r="DN63" s="4">
        <f t="shared" ca="1" si="137"/>
        <v>30.261263888888891</v>
      </c>
      <c r="DO63" s="4">
        <f t="shared" ca="1" si="50"/>
        <v>31.31763888888889</v>
      </c>
      <c r="DP63" s="4">
        <f t="shared" ca="1" si="138"/>
        <v>53.240000000000009</v>
      </c>
      <c r="DQ63" s="4">
        <f t="shared" ca="1" si="51"/>
        <v>25.778631944444449</v>
      </c>
      <c r="DR63" s="4">
        <f t="shared" ca="1" si="139"/>
        <v>42.63527777777778</v>
      </c>
      <c r="DS63" s="4">
        <f t="shared" ca="1" si="52"/>
        <v>127.22909090909081</v>
      </c>
      <c r="DT63" s="4">
        <f t="shared" ca="1" si="53"/>
        <v>140.59753472222224</v>
      </c>
      <c r="DU63" s="4">
        <f t="shared" ca="1" si="54"/>
        <v>-13.368443813131421</v>
      </c>
      <c r="DV63">
        <f t="shared" ca="1" si="55"/>
        <v>10</v>
      </c>
      <c r="DW63">
        <f t="shared" ca="1" si="56"/>
        <v>0.4939471956301843</v>
      </c>
      <c r="DX63">
        <f t="shared" ca="1" si="57"/>
        <v>0.99992897457607577</v>
      </c>
      <c r="DY63">
        <f t="shared" ca="1" si="58"/>
        <v>0.6</v>
      </c>
      <c r="DZ63">
        <f t="shared" ca="1" si="59"/>
        <v>0.29634726769273106</v>
      </c>
      <c r="EC63">
        <v>3</v>
      </c>
      <c r="ED63" s="4">
        <f t="shared" ca="1" si="140"/>
        <v>1175.2147095959594</v>
      </c>
      <c r="EE63" s="4">
        <f ca="1">VLOOKUP(ER62,Simulation!$S$10:$T$20,2)*Simulation!$E$20</f>
        <v>36</v>
      </c>
      <c r="EF63" s="4">
        <f ca="1">IF(ER63&lt;11,(Simulation!$E$16/11)+(Simulation!$E$15*Simulation!$E$17/10),Simulation!$E$16/11)</f>
        <v>46.109090909090838</v>
      </c>
      <c r="EG63" s="4">
        <f ca="1">VLOOKUP(ER63,Simulation!$O$10:$P$20,2)*Simulation!$E$18*Simulation!$E$15</f>
        <v>31.67999999999995</v>
      </c>
      <c r="EH63" s="4">
        <f t="shared" ca="1" si="141"/>
        <v>0</v>
      </c>
      <c r="EI63" s="4">
        <f>Simulation!$I$16</f>
        <v>0</v>
      </c>
      <c r="EJ63" s="4">
        <f t="shared" ca="1" si="142"/>
        <v>12.790583333333334</v>
      </c>
      <c r="EK63" s="4">
        <f t="shared" ca="1" si="60"/>
        <v>35.148356481481486</v>
      </c>
      <c r="EL63" s="4">
        <f t="shared" ca="1" si="143"/>
        <v>93.170000000000016</v>
      </c>
      <c r="EM63" s="4">
        <f t="shared" ca="1" si="61"/>
        <v>25.029291666666673</v>
      </c>
      <c r="EN63" s="4">
        <f t="shared" ca="1" si="144"/>
        <v>50.296712962962964</v>
      </c>
      <c r="EO63" s="4">
        <f t="shared" ca="1" si="62"/>
        <v>113.78909090909079</v>
      </c>
      <c r="EP63" s="4">
        <f t="shared" ca="1" si="63"/>
        <v>166.13823148148151</v>
      </c>
      <c r="EQ63" s="4">
        <f t="shared" ca="1" si="64"/>
        <v>-52.349140572390723</v>
      </c>
      <c r="ER63">
        <f t="shared" ca="1" si="65"/>
        <v>8</v>
      </c>
      <c r="ES63">
        <f t="shared" ca="1" si="66"/>
        <v>0.72388218138944516</v>
      </c>
      <c r="ET63">
        <f t="shared" ca="1" si="67"/>
        <v>0.93777029922631949</v>
      </c>
      <c r="EU63">
        <f t="shared" ca="1" si="68"/>
        <v>0.8</v>
      </c>
      <c r="EV63">
        <f t="shared" ca="1" si="69"/>
        <v>0.54306816787694467</v>
      </c>
      <c r="EY63">
        <v>3</v>
      </c>
      <c r="EZ63" s="4">
        <f t="shared" ca="1" si="145"/>
        <v>529.64262626262587</v>
      </c>
      <c r="FA63" s="4">
        <f ca="1">VLOOKUP(FN62,Simulation!$S$10:$T$20,2)*Simulation!$E$20</f>
        <v>96</v>
      </c>
      <c r="FB63" s="4">
        <f ca="1">IF(FN63&lt;11,(Simulation!$E$16/11)+(Simulation!$E$15*Simulation!$E$17/10),Simulation!$E$16/11)</f>
        <v>46.109090909090838</v>
      </c>
      <c r="FC63" s="4">
        <f ca="1">VLOOKUP(FN63,Simulation!$O$10:$P$20,2)*Simulation!$E$18*Simulation!$E$15</f>
        <v>47.519999999999925</v>
      </c>
      <c r="FD63" s="4">
        <f t="shared" ca="1" si="146"/>
        <v>0</v>
      </c>
      <c r="FE63" s="4">
        <f>Simulation!$I$17</f>
        <v>0</v>
      </c>
      <c r="FF63" s="4">
        <f t="shared" ca="1" si="147"/>
        <v>15.089013888888889</v>
      </c>
      <c r="FG63" s="4">
        <f t="shared" ca="1" si="70"/>
        <v>40.338703703703715</v>
      </c>
      <c r="FH63" s="4">
        <f t="shared" ca="1" si="148"/>
        <v>113.13500000000003</v>
      </c>
      <c r="FI63" s="4">
        <f t="shared" ca="1" si="71"/>
        <v>30.171506944444452</v>
      </c>
      <c r="FJ63" s="4">
        <f t="shared" ca="1" si="149"/>
        <v>60.677407407407422</v>
      </c>
      <c r="FK63" s="4">
        <f t="shared" ca="1" si="72"/>
        <v>189.62909090909076</v>
      </c>
      <c r="FL63" s="4">
        <f t="shared" ca="1" si="73"/>
        <v>198.73422453703708</v>
      </c>
      <c r="FM63" s="4">
        <f t="shared" ca="1" si="74"/>
        <v>-9.1051336279463158</v>
      </c>
      <c r="FN63">
        <f t="shared" ca="1" si="75"/>
        <v>5</v>
      </c>
      <c r="FO63">
        <f t="shared" ca="1" si="76"/>
        <v>0.93342376486367606</v>
      </c>
      <c r="FP63">
        <f t="shared" ca="1" si="77"/>
        <v>0.98524786691721156</v>
      </c>
      <c r="FQ63">
        <f t="shared" ca="1" si="78"/>
        <v>0.7</v>
      </c>
      <c r="FR63">
        <f t="shared" ca="1" si="79"/>
        <v>0.64375764128323876</v>
      </c>
      <c r="FU63">
        <v>3</v>
      </c>
      <c r="FV63" s="4">
        <f t="shared" ca="1" si="150"/>
        <v>193.881515151515</v>
      </c>
      <c r="FW63" s="4">
        <f ca="1">VLOOKUP(GJ62,Simulation!$S$10:$T$20,2)*Simulation!$E$20</f>
        <v>48</v>
      </c>
      <c r="FX63" s="4">
        <f ca="1">IF(GJ63&lt;11,(Simulation!$E$16/11)+(Simulation!$E$15*Simulation!$E$17/10),Simulation!$E$16/11)</f>
        <v>46.109090909090838</v>
      </c>
      <c r="FY63" s="4">
        <f ca="1">VLOOKUP(GJ63,Simulation!$O$10:$P$20,2)*Simulation!$E$18*Simulation!$E$15</f>
        <v>36.959999999999944</v>
      </c>
      <c r="FZ63" s="4">
        <f t="shared" ca="1" si="151"/>
        <v>9.7994723232323242</v>
      </c>
      <c r="GA63" s="4">
        <f>Simulation!$I$18</f>
        <v>0</v>
      </c>
      <c r="GB63" s="4">
        <f t="shared" ca="1" si="152"/>
        <v>3.8776303030302999</v>
      </c>
      <c r="GC63" s="4">
        <f t="shared" ca="1" si="80"/>
        <v>28.290277777777778</v>
      </c>
      <c r="GD63" s="4">
        <f t="shared" ca="1" si="153"/>
        <v>53.240000000000009</v>
      </c>
      <c r="GE63" s="4">
        <f t="shared" ca="1" si="81"/>
        <v>12.586815151515152</v>
      </c>
      <c r="GF63" s="4">
        <f t="shared" ca="1" si="154"/>
        <v>36.580555555555556</v>
      </c>
      <c r="GG63" s="4">
        <f t="shared" ca="1" si="82"/>
        <v>140.86856323232311</v>
      </c>
      <c r="GH63" s="4">
        <f t="shared" ca="1" si="83"/>
        <v>97.994723232323238</v>
      </c>
      <c r="GI63" s="4">
        <f t="shared" ca="1" si="84"/>
        <v>42.873839999999873</v>
      </c>
      <c r="GJ63">
        <f t="shared" ca="1" si="85"/>
        <v>7</v>
      </c>
      <c r="GK63">
        <f t="shared" ca="1" si="86"/>
        <v>0.67910932283887981</v>
      </c>
      <c r="GL63">
        <f t="shared" ca="1" si="87"/>
        <v>0.54369114868979385</v>
      </c>
      <c r="GM63">
        <f t="shared" ca="1" si="88"/>
        <v>0.9</v>
      </c>
      <c r="GN63">
        <f t="shared" ca="1" si="89"/>
        <v>0.33230315503819674</v>
      </c>
      <c r="GQ63">
        <v>3</v>
      </c>
      <c r="GR63" s="4">
        <f t="shared" ca="1" si="155"/>
        <v>332.00332070707043</v>
      </c>
      <c r="GS63" s="4">
        <f ca="1">VLOOKUP(HF62,Simulation!$S$10:$T$20,2)*Simulation!$E$20</f>
        <v>24</v>
      </c>
      <c r="GT63" s="4">
        <f ca="1">IF(HF63&lt;11,(Simulation!$E$16/11)+(Simulation!$E$15*Simulation!$E$17/10),Simulation!$E$16/11)</f>
        <v>46.109090909090838</v>
      </c>
      <c r="GU63" s="4">
        <f ca="1">VLOOKUP(HF63,Simulation!$O$10:$P$20,2)*Simulation!$E$18*Simulation!$E$15</f>
        <v>26.399999999999959</v>
      </c>
      <c r="GV63" s="4">
        <f t="shared" ca="1" si="156"/>
        <v>0</v>
      </c>
      <c r="GW63" s="4">
        <f>Simulation!$I$19</f>
        <v>0</v>
      </c>
      <c r="GX63" s="4">
        <f t="shared" ca="1" si="157"/>
        <v>10.974166666666667</v>
      </c>
      <c r="GY63" s="4">
        <f t="shared" ca="1" si="90"/>
        <v>27.615532407407411</v>
      </c>
      <c r="GZ63" s="4">
        <f t="shared" ca="1" si="158"/>
        <v>59.895000000000017</v>
      </c>
      <c r="HA63" s="4">
        <f t="shared" ca="1" si="91"/>
        <v>17.466083333333337</v>
      </c>
      <c r="HB63" s="4">
        <f t="shared" ca="1" si="159"/>
        <v>35.231064814814822</v>
      </c>
      <c r="HC63" s="4">
        <f t="shared" ca="1" si="92"/>
        <v>96.509090909090801</v>
      </c>
      <c r="HD63" s="4">
        <f t="shared" ca="1" si="93"/>
        <v>115.95078240740742</v>
      </c>
      <c r="HE63" s="4">
        <f t="shared" ca="1" si="94"/>
        <v>-19.441691498316615</v>
      </c>
      <c r="HF63">
        <f t="shared" ca="1" si="95"/>
        <v>9</v>
      </c>
      <c r="HG63">
        <f t="shared" ca="1" si="96"/>
        <v>0.69008612707380501</v>
      </c>
      <c r="HH63">
        <f t="shared" ca="1" si="97"/>
        <v>0.93873917963289266</v>
      </c>
      <c r="HI63">
        <f t="shared" ca="1" si="98"/>
        <v>1</v>
      </c>
      <c r="HJ63">
        <f t="shared" ca="1" si="99"/>
        <v>0.6478108848053038</v>
      </c>
      <c r="HM63">
        <v>3</v>
      </c>
      <c r="HN63" s="4">
        <f t="shared" ca="1" si="160"/>
        <v>99.150143363636261</v>
      </c>
      <c r="HO63" s="4">
        <f ca="1">VLOOKUP(IB62,Simulation!$S$10:$T$20,2)*Simulation!$E$20</f>
        <v>12</v>
      </c>
      <c r="HP63" s="4">
        <f ca="1">IF(IB63&lt;11,(Simulation!$E$16/11)+(Simulation!$E$15*Simulation!$E$17/10),Simulation!$E$16/11)</f>
        <v>10.909090909090891</v>
      </c>
      <c r="HQ63" s="4">
        <f ca="1">VLOOKUP(IB63,Simulation!$O$10:$P$20,2)*Simulation!$E$18*Simulation!$E$15</f>
        <v>0</v>
      </c>
      <c r="HR63" s="4">
        <f t="shared" ca="1" si="161"/>
        <v>9.110825216286198</v>
      </c>
      <c r="HS63" s="4">
        <f>Simulation!$I$20</f>
        <v>0</v>
      </c>
      <c r="HT63" s="4">
        <f t="shared" ca="1" si="162"/>
        <v>1.9830028672727251</v>
      </c>
      <c r="HU63" s="4">
        <f t="shared" ca="1" si="100"/>
        <v>24.245747861952864</v>
      </c>
      <c r="HV63" s="4">
        <f t="shared" ca="1" si="163"/>
        <v>53.240000000000009</v>
      </c>
      <c r="HW63" s="4">
        <f t="shared" ca="1" si="101"/>
        <v>11.639501433636363</v>
      </c>
      <c r="HX63" s="4">
        <f t="shared" ca="1" si="164"/>
        <v>28.491495723905729</v>
      </c>
      <c r="HY63" s="4">
        <f t="shared" ca="1" si="102"/>
        <v>32.019916125377094</v>
      </c>
      <c r="HZ63" s="4">
        <f t="shared" ca="1" si="103"/>
        <v>91.108252162861973</v>
      </c>
      <c r="IA63" s="4">
        <f t="shared" ca="1" si="104"/>
        <v>-59.088336037484879</v>
      </c>
      <c r="IB63">
        <f t="shared" ca="1" si="105"/>
        <v>11</v>
      </c>
      <c r="IC63">
        <f t="shared" ca="1" si="106"/>
        <v>0.63075552023402115</v>
      </c>
      <c r="ID63">
        <f t="shared" ca="1" si="107"/>
        <v>0.58107971634589561</v>
      </c>
      <c r="IE63">
        <f t="shared" ca="1" si="108"/>
        <v>0.9</v>
      </c>
      <c r="IF63">
        <f t="shared" ca="1" si="109"/>
        <v>0.32986731490307358</v>
      </c>
    </row>
    <row r="64" spans="1:240">
      <c r="A64">
        <v>4</v>
      </c>
      <c r="B64" s="4">
        <f t="shared" ca="1" si="110"/>
        <v>946.91227769023499</v>
      </c>
      <c r="C64" s="4">
        <f ca="1">VLOOKUP(P63,Simulation!$S$10:$T$20,2)*Simulation!$E$20</f>
        <v>240</v>
      </c>
      <c r="D64" s="4">
        <f ca="1">IF(P64&lt;11,(Simulation!$E$16/11)+(Simulation!$E$15*Simulation!$E$17/10),Simulation!$E$16/11)</f>
        <v>46.109090909090838</v>
      </c>
      <c r="E64" s="4">
        <f ca="1">VLOOKUP(P64,Simulation!$O$10:$P$20,2)*Simulation!$E$18*Simulation!$E$15</f>
        <v>126.7199999999998</v>
      </c>
      <c r="F64" s="4">
        <f t="shared" ca="1" si="111"/>
        <v>0</v>
      </c>
      <c r="G64" s="4">
        <f>Simulation!$I$10</f>
        <v>30</v>
      </c>
      <c r="H64" s="4">
        <f t="shared" ca="1" si="112"/>
        <v>44.354017281481482</v>
      </c>
      <c r="I64" s="4">
        <f t="shared" ca="1" si="0"/>
        <v>83.923362135802464</v>
      </c>
      <c r="J64" s="4">
        <f t="shared" ca="1" si="113"/>
        <v>279.70166399999999</v>
      </c>
      <c r="K64" s="4">
        <f t="shared" ca="1" si="1"/>
        <v>78.117341440740745</v>
      </c>
      <c r="L64" s="4">
        <f t="shared" ca="1" si="114"/>
        <v>147.84672427160493</v>
      </c>
      <c r="M64" s="4">
        <f t="shared" ca="1" si="2"/>
        <v>442.82909090909061</v>
      </c>
      <c r="N64" s="4">
        <f t="shared" ca="1" si="3"/>
        <v>486.09638485802469</v>
      </c>
      <c r="O64" s="4">
        <f t="shared" ca="1" si="4"/>
        <v>-43.267293948934082</v>
      </c>
      <c r="P64">
        <f t="shared" ca="1" si="5"/>
        <v>1</v>
      </c>
      <c r="Q64">
        <f t="shared" ca="1" si="6"/>
        <v>0.9999224536359459</v>
      </c>
      <c r="R64">
        <f t="shared" ca="1" si="7"/>
        <v>0.99999973136852394</v>
      </c>
      <c r="S64">
        <f t="shared" ca="1" si="8"/>
        <v>0.6</v>
      </c>
      <c r="T64">
        <f t="shared" ca="1" si="9"/>
        <v>0.59995331101518079</v>
      </c>
      <c r="W64">
        <v>4</v>
      </c>
      <c r="X64" s="4">
        <f t="shared" ca="1" si="115"/>
        <v>1587.8907310020195</v>
      </c>
      <c r="Y64" s="4">
        <f ca="1">VLOOKUP(AL63,Simulation!$S$10:$T$20,2)*Simulation!$E$20</f>
        <v>360</v>
      </c>
      <c r="Z64" s="4">
        <f ca="1">IF(AL64&lt;11,(Simulation!$E$16/11)+(Simulation!$E$15*Simulation!$E$17/10),Simulation!$E$16/11)</f>
        <v>46.109090909090838</v>
      </c>
      <c r="AA64" s="4">
        <f ca="1">VLOOKUP(AL64,Simulation!$O$10:$P$20,2)*Simulation!$E$18*Simulation!$E$15</f>
        <v>79.199999999999875</v>
      </c>
      <c r="AB64" s="4">
        <f t="shared" ca="1" si="116"/>
        <v>0</v>
      </c>
      <c r="AC64" s="4">
        <f>Simulation!$I$11</f>
        <v>0</v>
      </c>
      <c r="AD64" s="4">
        <f t="shared" ca="1" si="117"/>
        <v>44.354017281481482</v>
      </c>
      <c r="AE64" s="4">
        <f t="shared" ca="1" si="10"/>
        <v>99.557048065319847</v>
      </c>
      <c r="AF64" s="4">
        <f t="shared" ca="1" si="118"/>
        <v>317.57814620040392</v>
      </c>
      <c r="AG64" s="4">
        <f t="shared" ca="1" si="11"/>
        <v>85.692637880821522</v>
      </c>
      <c r="AH64" s="4">
        <f t="shared" ca="1" si="119"/>
        <v>179.11409613063969</v>
      </c>
      <c r="AI64" s="4">
        <f t="shared" ca="1" si="12"/>
        <v>485.30909090909068</v>
      </c>
      <c r="AJ64" s="4">
        <f t="shared" ca="1" si="13"/>
        <v>547.18184942802679</v>
      </c>
      <c r="AK64" s="4">
        <f t="shared" ca="1" si="14"/>
        <v>-61.872758518936109</v>
      </c>
      <c r="AL64">
        <f t="shared" ca="1" si="15"/>
        <v>2</v>
      </c>
      <c r="AM64">
        <f t="shared" ca="1" si="16"/>
        <v>0.99997022270377045</v>
      </c>
      <c r="AN64">
        <f t="shared" ca="1" si="17"/>
        <v>0.99999971752325467</v>
      </c>
      <c r="AO64">
        <f t="shared" ca="1" si="18"/>
        <v>1</v>
      </c>
      <c r="AP64">
        <f t="shared" ca="1" si="19"/>
        <v>0.99996994023543651</v>
      </c>
      <c r="AS64">
        <v>4</v>
      </c>
      <c r="AT64" s="4">
        <f t="shared" ca="1" si="120"/>
        <v>1032.167060653198</v>
      </c>
      <c r="AU64" s="4">
        <f ca="1">VLOOKUP(BH63,Simulation!$S$10:$T$20,2)*Simulation!$E$20</f>
        <v>72</v>
      </c>
      <c r="AV64" s="4">
        <f ca="1">IF(BH64&lt;11,(Simulation!$E$16/11)+(Simulation!$E$15*Simulation!$E$17/10),Simulation!$E$16/11)</f>
        <v>46.109090909090838</v>
      </c>
      <c r="AW64" s="4">
        <f ca="1">VLOOKUP(BH64,Simulation!$O$10:$P$20,2)*Simulation!$E$18*Simulation!$E$15</f>
        <v>63.3599999999999</v>
      </c>
      <c r="AX64" s="4">
        <f t="shared" ca="1" si="121"/>
        <v>0</v>
      </c>
      <c r="AY64" s="4">
        <f>Simulation!$I$12</f>
        <v>30</v>
      </c>
      <c r="AZ64" s="4">
        <f t="shared" ca="1" si="122"/>
        <v>53.734228839191907</v>
      </c>
      <c r="BA64" s="4">
        <f t="shared" ca="1" si="20"/>
        <v>51.982627938271612</v>
      </c>
      <c r="BB64" s="4">
        <f t="shared" ca="1" si="123"/>
        <v>117.12800000000003</v>
      </c>
      <c r="BC64" s="4">
        <f t="shared" ca="1" si="21"/>
        <v>50.29271441959596</v>
      </c>
      <c r="BD64" s="4">
        <f t="shared" ca="1" si="124"/>
        <v>83.965255876543225</v>
      </c>
      <c r="BE64" s="4">
        <f t="shared" ca="1" si="22"/>
        <v>211.46909090909074</v>
      </c>
      <c r="BF64" s="4">
        <f t="shared" ca="1" si="23"/>
        <v>273.13757119705951</v>
      </c>
      <c r="BG64" s="4">
        <f t="shared" ca="1" si="24"/>
        <v>-61.668480287968777</v>
      </c>
      <c r="BH64">
        <f t="shared" ca="1" si="25"/>
        <v>3</v>
      </c>
      <c r="BI64">
        <f t="shared" ca="1" si="26"/>
        <v>0.94142437828938141</v>
      </c>
      <c r="BJ64">
        <f t="shared" ca="1" si="27"/>
        <v>0.99999999541015261</v>
      </c>
      <c r="BK64">
        <f t="shared" ca="1" si="28"/>
        <v>1</v>
      </c>
      <c r="BL64">
        <f t="shared" ca="1" si="29"/>
        <v>0.94142437396838718</v>
      </c>
      <c r="BO64">
        <v>4</v>
      </c>
      <c r="BP64" s="4">
        <f t="shared" ca="1" si="125"/>
        <v>1436.1400620875415</v>
      </c>
      <c r="BQ64" s="4">
        <f ca="1">VLOOKUP(CD63,Simulation!$S$10:$T$20,2)*Simulation!$E$20</f>
        <v>168.00000000000003</v>
      </c>
      <c r="BR64" s="4">
        <f ca="1">IF(CD64&lt;11,(Simulation!$E$16/11)+(Simulation!$E$15*Simulation!$E$17/10),Simulation!$E$16/11)</f>
        <v>46.109090909090838</v>
      </c>
      <c r="BS64" s="4">
        <f ca="1">VLOOKUP(CD64,Simulation!$O$10:$P$20,2)*Simulation!$E$18*Simulation!$E$15</f>
        <v>52.799999999999919</v>
      </c>
      <c r="BT64" s="4">
        <f t="shared" ca="1" si="126"/>
        <v>0</v>
      </c>
      <c r="BU64" s="4">
        <f>Simulation!$I$13</f>
        <v>90</v>
      </c>
      <c r="BV64" s="4">
        <f t="shared" ca="1" si="127"/>
        <v>25.189576762962965</v>
      </c>
      <c r="BW64" s="4">
        <f t="shared" ca="1" si="30"/>
        <v>95.367852951739607</v>
      </c>
      <c r="BX64" s="4">
        <f t="shared" ca="1" si="128"/>
        <v>358.53205666666662</v>
      </c>
      <c r="BY64" s="4">
        <f t="shared" ca="1" si="31"/>
        <v>84.3011997148148</v>
      </c>
      <c r="BZ64" s="4">
        <f t="shared" ca="1" si="129"/>
        <v>170.73570590347921</v>
      </c>
      <c r="CA64" s="4">
        <f t="shared" ca="1" si="32"/>
        <v>356.90909090909076</v>
      </c>
      <c r="CB64" s="4">
        <f t="shared" ca="1" si="33"/>
        <v>563.39068609618403</v>
      </c>
      <c r="CC64" s="4">
        <f t="shared" ca="1" si="34"/>
        <v>-206.48159518709326</v>
      </c>
      <c r="CD64">
        <f t="shared" ca="1" si="35"/>
        <v>4</v>
      </c>
      <c r="CE64">
        <f t="shared" ca="1" si="36"/>
        <v>0.99999339233383899</v>
      </c>
      <c r="CF64">
        <f t="shared" ca="1" si="37"/>
        <v>0.9995829144739975</v>
      </c>
      <c r="CG64">
        <f t="shared" ca="1" si="38"/>
        <v>0.6</v>
      </c>
      <c r="CH64">
        <f t="shared" ca="1" si="39"/>
        <v>0.59974578573827897</v>
      </c>
      <c r="CK64">
        <v>4</v>
      </c>
      <c r="CL64" s="4">
        <f t="shared" ca="1" si="130"/>
        <v>449.40699501262588</v>
      </c>
      <c r="CM64" s="4">
        <f ca="1">VLOOKUP(CZ63,Simulation!$S$10:$T$20,2)*Simulation!$E$20</f>
        <v>96</v>
      </c>
      <c r="CN64" s="4">
        <f ca="1">IF(CZ64&lt;11,(Simulation!$E$16/11)+(Simulation!$E$15*Simulation!$E$17/10),Simulation!$E$16/11)</f>
        <v>46.109090909090838</v>
      </c>
      <c r="CO64" s="4">
        <f ca="1">VLOOKUP(CZ64,Simulation!$O$10:$P$20,2)*Simulation!$E$18*Simulation!$E$15</f>
        <v>36.959999999999944</v>
      </c>
      <c r="CP64" s="4">
        <f t="shared" ca="1" si="131"/>
        <v>29.916964420082781</v>
      </c>
      <c r="CQ64" s="4">
        <f>Simulation!$I$14</f>
        <v>0</v>
      </c>
      <c r="CR64" s="4">
        <f t="shared" ca="1" si="132"/>
        <v>8.9881399002525182</v>
      </c>
      <c r="CS64" s="4">
        <f t="shared" ca="1" si="40"/>
        <v>57.287834350448939</v>
      </c>
      <c r="CT64" s="4">
        <f t="shared" ca="1" si="133"/>
        <v>190.33300000000006</v>
      </c>
      <c r="CU64" s="4">
        <f t="shared" ca="1" si="41"/>
        <v>42.560669950126268</v>
      </c>
      <c r="CV64" s="4">
        <f t="shared" ca="1" si="134"/>
        <v>94.575668700897879</v>
      </c>
      <c r="CW64" s="4">
        <f t="shared" ca="1" si="42"/>
        <v>208.98605532917358</v>
      </c>
      <c r="CX64" s="4">
        <f t="shared" ca="1" si="43"/>
        <v>299.1696442008278</v>
      </c>
      <c r="CY64" s="4">
        <f t="shared" ca="1" si="44"/>
        <v>-90.183588871654223</v>
      </c>
      <c r="CZ64">
        <f t="shared" ca="1" si="45"/>
        <v>7</v>
      </c>
      <c r="DA64">
        <f t="shared" ca="1" si="46"/>
        <v>0.99583685025877</v>
      </c>
      <c r="DB64">
        <f t="shared" ca="1" si="47"/>
        <v>0.71070370458613497</v>
      </c>
      <c r="DC64">
        <f t="shared" ca="1" si="48"/>
        <v>0.8</v>
      </c>
      <c r="DD64">
        <f t="shared" ca="1" si="49"/>
        <v>0.5661959509138369</v>
      </c>
      <c r="DG64">
        <v>4</v>
      </c>
      <c r="DH64" s="4">
        <f t="shared" ca="1" si="135"/>
        <v>545.4689046717167</v>
      </c>
      <c r="DI64" s="4">
        <f ca="1">VLOOKUP(DV63,Simulation!$S$10:$T$20,2)*Simulation!$E$20</f>
        <v>24</v>
      </c>
      <c r="DJ64" s="4">
        <f ca="1">IF(DV64&lt;11,(Simulation!$E$16/11)+(Simulation!$E$15*Simulation!$E$17/10),Simulation!$E$16/11)</f>
        <v>10.909090909090891</v>
      </c>
      <c r="DK64" s="4">
        <f ca="1">VLOOKUP(DV64,Simulation!$O$10:$P$20,2)*Simulation!$E$18*Simulation!$E$15</f>
        <v>0</v>
      </c>
      <c r="DL64" s="4">
        <f t="shared" ca="1" si="136"/>
        <v>0</v>
      </c>
      <c r="DM64" s="4">
        <f>Simulation!$I$15</f>
        <v>0</v>
      </c>
      <c r="DN64" s="4">
        <f t="shared" ca="1" si="137"/>
        <v>28.372700610269362</v>
      </c>
      <c r="DO64" s="4">
        <f t="shared" ca="1" si="50"/>
        <v>33.432922453703711</v>
      </c>
      <c r="DP64" s="4">
        <f t="shared" ca="1" si="138"/>
        <v>58.564000000000014</v>
      </c>
      <c r="DQ64" s="4">
        <f t="shared" ca="1" si="51"/>
        <v>25.899150305134683</v>
      </c>
      <c r="DR64" s="4">
        <f t="shared" ca="1" si="139"/>
        <v>46.865844907407414</v>
      </c>
      <c r="DS64" s="4">
        <f t="shared" ca="1" si="52"/>
        <v>34.909090909090892</v>
      </c>
      <c r="DT64" s="4">
        <f t="shared" ca="1" si="53"/>
        <v>146.26877336910775</v>
      </c>
      <c r="DU64" s="4">
        <f t="shared" ca="1" si="54"/>
        <v>-111.35968246001686</v>
      </c>
      <c r="DV64">
        <f t="shared" ca="1" si="55"/>
        <v>11</v>
      </c>
      <c r="DW64">
        <f t="shared" ca="1" si="56"/>
        <v>0.6207021080836268</v>
      </c>
      <c r="DX64">
        <f t="shared" ca="1" si="57"/>
        <v>0.99987878201352831</v>
      </c>
      <c r="DY64">
        <f t="shared" ca="1" si="58"/>
        <v>0.8</v>
      </c>
      <c r="DZ64">
        <f t="shared" ca="1" si="59"/>
        <v>0.496501494259109</v>
      </c>
      <c r="EC64">
        <v>4</v>
      </c>
      <c r="ED64" s="4">
        <f t="shared" ca="1" si="140"/>
        <v>1122.8655690235687</v>
      </c>
      <c r="EE64" s="4">
        <f ca="1">VLOOKUP(ER63,Simulation!$S$10:$T$20,2)*Simulation!$E$20</f>
        <v>48</v>
      </c>
      <c r="EF64" s="4">
        <f ca="1">IF(ER64&lt;11,(Simulation!$E$16/11)+(Simulation!$E$15*Simulation!$E$17/10),Simulation!$E$16/11)</f>
        <v>46.109090909090838</v>
      </c>
      <c r="EG64" s="4">
        <f ca="1">VLOOKUP(ER64,Simulation!$O$10:$P$20,2)*Simulation!$E$18*Simulation!$E$15</f>
        <v>31.67999999999995</v>
      </c>
      <c r="EH64" s="4">
        <f t="shared" ca="1" si="141"/>
        <v>0</v>
      </c>
      <c r="EI64" s="4">
        <f>Simulation!$I$16</f>
        <v>0</v>
      </c>
      <c r="EJ64" s="4">
        <f t="shared" ca="1" si="142"/>
        <v>14.059753472222223</v>
      </c>
      <c r="EK64" s="4">
        <f t="shared" ca="1" si="60"/>
        <v>37.68970524691359</v>
      </c>
      <c r="EL64" s="4">
        <f t="shared" ca="1" si="143"/>
        <v>102.48700000000002</v>
      </c>
      <c r="EM64" s="4">
        <f t="shared" ca="1" si="61"/>
        <v>27.527276736111119</v>
      </c>
      <c r="EN64" s="4">
        <f t="shared" ca="1" si="144"/>
        <v>55.379410493827173</v>
      </c>
      <c r="EO64" s="4">
        <f t="shared" ca="1" si="62"/>
        <v>125.78909090909079</v>
      </c>
      <c r="EP64" s="4">
        <f t="shared" ca="1" si="63"/>
        <v>181.76373545524694</v>
      </c>
      <c r="EQ64" s="4">
        <f t="shared" ca="1" si="64"/>
        <v>-55.974644546156156</v>
      </c>
      <c r="ER64">
        <f t="shared" ca="1" si="65"/>
        <v>8</v>
      </c>
      <c r="ES64">
        <f t="shared" ca="1" si="66"/>
        <v>0.81421759049935605</v>
      </c>
      <c r="ET64">
        <f t="shared" ca="1" si="67"/>
        <v>0.96963863055702848</v>
      </c>
      <c r="EU64">
        <f t="shared" ca="1" si="68"/>
        <v>0.9</v>
      </c>
      <c r="EV64">
        <f t="shared" ca="1" si="69"/>
        <v>0.71054714648451511</v>
      </c>
      <c r="EY64">
        <v>4</v>
      </c>
      <c r="EZ64" s="4">
        <f t="shared" ca="1" si="145"/>
        <v>520.53749263467955</v>
      </c>
      <c r="FA64" s="4">
        <f ca="1">VLOOKUP(FN63,Simulation!$S$10:$T$20,2)*Simulation!$E$20</f>
        <v>84.000000000000014</v>
      </c>
      <c r="FB64" s="4">
        <f ca="1">IF(FN64&lt;11,(Simulation!$E$16/11)+(Simulation!$E$15*Simulation!$E$17/10),Simulation!$E$16/11)</f>
        <v>46.109090909090838</v>
      </c>
      <c r="FC64" s="4">
        <f ca="1">VLOOKUP(FN64,Simulation!$O$10:$P$20,2)*Simulation!$E$18*Simulation!$E$15</f>
        <v>42.239999999999938</v>
      </c>
      <c r="FD64" s="4">
        <f t="shared" ca="1" si="146"/>
        <v>0</v>
      </c>
      <c r="FE64" s="4">
        <f>Simulation!$I$17</f>
        <v>0</v>
      </c>
      <c r="FF64" s="4">
        <f t="shared" ca="1" si="147"/>
        <v>16.61382314814815</v>
      </c>
      <c r="FG64" s="4">
        <f t="shared" ca="1" si="70"/>
        <v>43.122370756172849</v>
      </c>
      <c r="FH64" s="4">
        <f t="shared" ca="1" si="148"/>
        <v>124.44850000000005</v>
      </c>
      <c r="FI64" s="4">
        <f t="shared" ca="1" si="71"/>
        <v>33.196611574074083</v>
      </c>
      <c r="FJ64" s="4">
        <f t="shared" ca="1" si="149"/>
        <v>66.244741512345698</v>
      </c>
      <c r="FK64" s="4">
        <f t="shared" ca="1" si="72"/>
        <v>172.34909090909082</v>
      </c>
      <c r="FL64" s="4">
        <f t="shared" ca="1" si="73"/>
        <v>217.38130547839512</v>
      </c>
      <c r="FM64" s="4">
        <f t="shared" ca="1" si="74"/>
        <v>-45.032214569304301</v>
      </c>
      <c r="FN64">
        <f t="shared" ca="1" si="75"/>
        <v>6</v>
      </c>
      <c r="FO64">
        <f t="shared" ca="1" si="76"/>
        <v>0.93523272140617031</v>
      </c>
      <c r="FP64">
        <f t="shared" ca="1" si="77"/>
        <v>0.98236583743596484</v>
      </c>
      <c r="FQ64">
        <f t="shared" ca="1" si="78"/>
        <v>0.6</v>
      </c>
      <c r="FR64">
        <f t="shared" ca="1" si="79"/>
        <v>0.55124440533701335</v>
      </c>
      <c r="FU64">
        <v>4</v>
      </c>
      <c r="FV64" s="4">
        <f t="shared" ca="1" si="150"/>
        <v>236.75535515151489</v>
      </c>
      <c r="FW64" s="4">
        <f ca="1">VLOOKUP(GJ63,Simulation!$S$10:$T$20,2)*Simulation!$E$20</f>
        <v>60</v>
      </c>
      <c r="FX64" s="4">
        <f ca="1">IF(GJ64&lt;11,(Simulation!$E$16/11)+(Simulation!$E$15*Simulation!$E$17/10),Simulation!$E$16/11)</f>
        <v>46.109090909090838</v>
      </c>
      <c r="FY64" s="4">
        <f ca="1">VLOOKUP(GJ64,Simulation!$O$10:$P$20,2)*Simulation!$E$18*Simulation!$E$15</f>
        <v>26.399999999999959</v>
      </c>
      <c r="FZ64" s="4">
        <f t="shared" ca="1" si="151"/>
        <v>0</v>
      </c>
      <c r="GA64" s="4">
        <f>Simulation!$I$18</f>
        <v>0</v>
      </c>
      <c r="GB64" s="4">
        <f t="shared" ca="1" si="152"/>
        <v>19.873422453703707</v>
      </c>
      <c r="GC64" s="4">
        <f t="shared" ca="1" si="80"/>
        <v>26.332453872053872</v>
      </c>
      <c r="GD64" s="4">
        <f t="shared" ca="1" si="153"/>
        <v>58.564000000000014</v>
      </c>
      <c r="GE64" s="4">
        <f t="shared" ca="1" si="81"/>
        <v>21.649511226851857</v>
      </c>
      <c r="GF64" s="4">
        <f t="shared" ca="1" si="154"/>
        <v>32.664907744107744</v>
      </c>
      <c r="GG64" s="4">
        <f t="shared" ca="1" si="82"/>
        <v>132.50909090909079</v>
      </c>
      <c r="GH64" s="4">
        <f t="shared" ca="1" si="83"/>
        <v>126.41938755260945</v>
      </c>
      <c r="GI64" s="4">
        <f t="shared" ca="1" si="84"/>
        <v>6.089703356481337</v>
      </c>
      <c r="GJ64">
        <f t="shared" ca="1" si="85"/>
        <v>9</v>
      </c>
      <c r="GK64">
        <f t="shared" ca="1" si="86"/>
        <v>0.72200758226173112</v>
      </c>
      <c r="GL64">
        <f t="shared" ca="1" si="87"/>
        <v>0.99527144775077669</v>
      </c>
      <c r="GM64">
        <f t="shared" ca="1" si="88"/>
        <v>0.9</v>
      </c>
      <c r="GN64">
        <f t="shared" ca="1" si="89"/>
        <v>0.64673417851620396</v>
      </c>
      <c r="GQ64">
        <v>4</v>
      </c>
      <c r="GR64" s="4">
        <f t="shared" ca="1" si="155"/>
        <v>312.5616292087538</v>
      </c>
      <c r="GS64" s="4">
        <f ca="1">VLOOKUP(HF63,Simulation!$S$10:$T$20,2)*Simulation!$E$20</f>
        <v>36</v>
      </c>
      <c r="GT64" s="4">
        <f ca="1">IF(HF64&lt;11,(Simulation!$E$16/11)+(Simulation!$E$15*Simulation!$E$17/10),Simulation!$E$16/11)</f>
        <v>46.109090909090838</v>
      </c>
      <c r="GU64" s="4">
        <f ca="1">VLOOKUP(HF64,Simulation!$O$10:$P$20,2)*Simulation!$E$18*Simulation!$E$15</f>
        <v>47.519999999999925</v>
      </c>
      <c r="GV64" s="4">
        <f t="shared" ca="1" si="156"/>
        <v>0</v>
      </c>
      <c r="GW64" s="4">
        <f>Simulation!$I$19</f>
        <v>0</v>
      </c>
      <c r="GX64" s="4">
        <f t="shared" ca="1" si="157"/>
        <v>9.7994723232323242</v>
      </c>
      <c r="GY64" s="4">
        <f t="shared" ca="1" si="90"/>
        <v>29.325130401234571</v>
      </c>
      <c r="GZ64" s="4">
        <f t="shared" ca="1" si="158"/>
        <v>65.884500000000031</v>
      </c>
      <c r="HA64" s="4">
        <f t="shared" ca="1" si="91"/>
        <v>18.076636161616168</v>
      </c>
      <c r="HB64" s="4">
        <f t="shared" ca="1" si="159"/>
        <v>38.650260802469141</v>
      </c>
      <c r="HC64" s="4">
        <f t="shared" ca="1" si="92"/>
        <v>129.62909090909076</v>
      </c>
      <c r="HD64" s="4">
        <f t="shared" ca="1" si="93"/>
        <v>123.08573888608309</v>
      </c>
      <c r="HE64" s="4">
        <f t="shared" ca="1" si="94"/>
        <v>6.5433520230076709</v>
      </c>
      <c r="HF64">
        <f t="shared" ca="1" si="95"/>
        <v>5</v>
      </c>
      <c r="HG64">
        <f t="shared" ca="1" si="96"/>
        <v>0.5744209398472494</v>
      </c>
      <c r="HH64">
        <f t="shared" ca="1" si="97"/>
        <v>0.91624286369703645</v>
      </c>
      <c r="HI64">
        <f t="shared" ca="1" si="98"/>
        <v>0.9</v>
      </c>
      <c r="HJ64">
        <f t="shared" ca="1" si="99"/>
        <v>0.47367817820386821</v>
      </c>
      <c r="HM64">
        <v>4</v>
      </c>
      <c r="HN64" s="4">
        <f t="shared" ca="1" si="160"/>
        <v>40.061807326151381</v>
      </c>
      <c r="HO64" s="4">
        <f ca="1">VLOOKUP(IB63,Simulation!$S$10:$T$20,2)*Simulation!$E$20</f>
        <v>12</v>
      </c>
      <c r="HP64" s="4">
        <f ca="1">IF(IB64&lt;11,(Simulation!$E$16/11)+(Simulation!$E$15*Simulation!$E$17/10),Simulation!$E$16/11)</f>
        <v>46.109090909090838</v>
      </c>
      <c r="HQ64" s="4">
        <f ca="1">VLOOKUP(IB64,Simulation!$O$10:$P$20,2)*Simulation!$E$18*Simulation!$E$15</f>
        <v>21.119999999999969</v>
      </c>
      <c r="HR64" s="4">
        <f t="shared" ca="1" si="161"/>
        <v>9.6663362913594888</v>
      </c>
      <c r="HS64" s="4">
        <f>Simulation!$I$20</f>
        <v>0</v>
      </c>
      <c r="HT64" s="4">
        <f t="shared" ca="1" si="162"/>
        <v>0.80123614652302766</v>
      </c>
      <c r="HU64" s="4">
        <f t="shared" ca="1" si="100"/>
        <v>25.184708693810329</v>
      </c>
      <c r="HV64" s="4">
        <f t="shared" ca="1" si="163"/>
        <v>58.564000000000014</v>
      </c>
      <c r="HW64" s="4">
        <f t="shared" ca="1" si="101"/>
        <v>12.113418073261517</v>
      </c>
      <c r="HX64" s="4">
        <f t="shared" ca="1" si="164"/>
        <v>30.369417387620658</v>
      </c>
      <c r="HY64" s="4">
        <f t="shared" ca="1" si="102"/>
        <v>88.8954272004503</v>
      </c>
      <c r="HZ64" s="4">
        <f t="shared" ca="1" si="103"/>
        <v>96.663362913594881</v>
      </c>
      <c r="IA64" s="4">
        <f t="shared" ca="1" si="104"/>
        <v>-7.7679357131445812</v>
      </c>
      <c r="IB64">
        <f t="shared" ca="1" si="105"/>
        <v>10</v>
      </c>
      <c r="IC64">
        <f t="shared" ca="1" si="106"/>
        <v>0.46355531058527144</v>
      </c>
      <c r="ID64">
        <f t="shared" ca="1" si="107"/>
        <v>8.9588340759333557E-3</v>
      </c>
      <c r="IE64">
        <f t="shared" ca="1" si="108"/>
        <v>0.9</v>
      </c>
      <c r="IF64">
        <f t="shared" ca="1" si="109"/>
        <v>3.7376236012960804E-3</v>
      </c>
    </row>
    <row r="65" spans="1:240">
      <c r="A65">
        <v>5</v>
      </c>
      <c r="B65" s="4">
        <f t="shared" ca="1" si="110"/>
        <v>903.64498374130085</v>
      </c>
      <c r="C65" s="4">
        <f ca="1">VLOOKUP(P64,Simulation!$S$10:$T$20,2)*Simulation!$E$20</f>
        <v>360</v>
      </c>
      <c r="D65" s="4">
        <f ca="1">IF(P65&lt;11,(Simulation!$E$16/11)+(Simulation!$E$15*Simulation!$E$17/10),Simulation!$E$16/11)</f>
        <v>46.109090909090838</v>
      </c>
      <c r="E65" s="4">
        <f ca="1">VLOOKUP(P65,Simulation!$O$10:$P$20,2)*Simulation!$E$18*Simulation!$E$15</f>
        <v>47.519999999999925</v>
      </c>
      <c r="F65" s="4">
        <f t="shared" ca="1" si="111"/>
        <v>33.500020975315536</v>
      </c>
      <c r="G65" s="4">
        <f>Simulation!$I$10</f>
        <v>30</v>
      </c>
      <c r="H65" s="4">
        <f t="shared" ca="1" si="112"/>
        <v>18.072899674826019</v>
      </c>
      <c r="I65" s="4">
        <f t="shared" ca="1" si="0"/>
        <v>91.016064143004115</v>
      </c>
      <c r="J65" s="4">
        <f t="shared" ca="1" si="113"/>
        <v>180.72899674826016</v>
      </c>
      <c r="K65" s="4">
        <f t="shared" ca="1" si="1"/>
        <v>45.18224918706504</v>
      </c>
      <c r="L65" s="4">
        <f t="shared" ca="1" si="114"/>
        <v>162.03212828600823</v>
      </c>
      <c r="M65" s="4">
        <f t="shared" ca="1" si="2"/>
        <v>517.12911188440626</v>
      </c>
      <c r="N65" s="4">
        <f t="shared" ca="1" si="3"/>
        <v>335.00020975315533</v>
      </c>
      <c r="O65" s="4">
        <f t="shared" ca="1" si="4"/>
        <v>182.12890213125092</v>
      </c>
      <c r="P65">
        <f t="shared" ca="1" si="5"/>
        <v>5</v>
      </c>
      <c r="Q65">
        <f t="shared" ca="1" si="6"/>
        <v>0.99195134096536597</v>
      </c>
      <c r="R65">
        <f t="shared" ca="1" si="7"/>
        <v>0.99052019679308956</v>
      </c>
      <c r="S65">
        <f t="shared" ca="1" si="8"/>
        <v>0.7</v>
      </c>
      <c r="T65">
        <f t="shared" ca="1" si="9"/>
        <v>0.68778348622352825</v>
      </c>
      <c r="W65">
        <v>5</v>
      </c>
      <c r="X65" s="4">
        <f t="shared" ca="1" si="115"/>
        <v>1526.0179724830834</v>
      </c>
      <c r="Y65" s="4">
        <f ca="1">VLOOKUP(AL64,Simulation!$S$10:$T$20,2)*Simulation!$E$20</f>
        <v>240</v>
      </c>
      <c r="Z65" s="4">
        <f ca="1">IF(AL65&lt;11,(Simulation!$E$16/11)+(Simulation!$E$15*Simulation!$E$17/10),Simulation!$E$16/11)</f>
        <v>46.109090909090838</v>
      </c>
      <c r="AA65" s="4">
        <f ca="1">VLOOKUP(AL65,Simulation!$O$10:$P$20,2)*Simulation!$E$18*Simulation!$E$15</f>
        <v>126.7199999999998</v>
      </c>
      <c r="AB65" s="4">
        <f t="shared" ca="1" si="116"/>
        <v>0</v>
      </c>
      <c r="AC65" s="4">
        <f>Simulation!$I$11</f>
        <v>0</v>
      </c>
      <c r="AD65" s="4">
        <f t="shared" ca="1" si="117"/>
        <v>48.609638485802471</v>
      </c>
      <c r="AE65" s="4">
        <f t="shared" ca="1" si="10"/>
        <v>101.19697490467114</v>
      </c>
      <c r="AF65" s="4">
        <f t="shared" ca="1" si="118"/>
        <v>349.33596082044431</v>
      </c>
      <c r="AG65" s="4">
        <f t="shared" ca="1" si="11"/>
        <v>94.172011406990094</v>
      </c>
      <c r="AH65" s="4">
        <f t="shared" ca="1" si="119"/>
        <v>182.39394980934227</v>
      </c>
      <c r="AI65" s="4">
        <f t="shared" ca="1" si="12"/>
        <v>412.82909090909061</v>
      </c>
      <c r="AJ65" s="4">
        <f t="shared" ca="1" si="13"/>
        <v>593.31458561790805</v>
      </c>
      <c r="AK65" s="4">
        <f t="shared" ca="1" si="14"/>
        <v>-180.48549470881744</v>
      </c>
      <c r="AL65">
        <f t="shared" ca="1" si="15"/>
        <v>1</v>
      </c>
      <c r="AM65">
        <f t="shared" ca="1" si="16"/>
        <v>0.99999508719501529</v>
      </c>
      <c r="AN65">
        <f t="shared" ca="1" si="17"/>
        <v>0.99999995520357454</v>
      </c>
      <c r="AO65">
        <f t="shared" ca="1" si="18"/>
        <v>0.9</v>
      </c>
      <c r="AP65">
        <f t="shared" ca="1" si="19"/>
        <v>0.89999553815892885</v>
      </c>
      <c r="AS65">
        <v>5</v>
      </c>
      <c r="AT65" s="4">
        <f t="shared" ca="1" si="120"/>
        <v>970.49858036522915</v>
      </c>
      <c r="AU65" s="4">
        <f ca="1">VLOOKUP(BH64,Simulation!$S$10:$T$20,2)*Simulation!$E$20</f>
        <v>168.00000000000003</v>
      </c>
      <c r="AV65" s="4">
        <f ca="1">IF(BH65&lt;11,(Simulation!$E$16/11)+(Simulation!$E$15*Simulation!$E$17/10),Simulation!$E$16/11)</f>
        <v>46.109090909090838</v>
      </c>
      <c r="AW65" s="4">
        <f ca="1">VLOOKUP(BH65,Simulation!$O$10:$P$20,2)*Simulation!$E$18*Simulation!$E$15</f>
        <v>79.199999999999875</v>
      </c>
      <c r="AX65" s="4">
        <f t="shared" ca="1" si="121"/>
        <v>0</v>
      </c>
      <c r="AY65" s="4">
        <f>Simulation!$I$12</f>
        <v>30</v>
      </c>
      <c r="AZ65" s="4">
        <f t="shared" ca="1" si="122"/>
        <v>54.718184942802679</v>
      </c>
      <c r="BA65" s="4">
        <f t="shared" ca="1" si="20"/>
        <v>55.522928532843252</v>
      </c>
      <c r="BB65" s="4">
        <f t="shared" ca="1" si="123"/>
        <v>128.84080000000003</v>
      </c>
      <c r="BC65" s="4">
        <f t="shared" ca="1" si="21"/>
        <v>53.127252471401349</v>
      </c>
      <c r="BD65" s="4">
        <f t="shared" ca="1" si="124"/>
        <v>91.045857065686505</v>
      </c>
      <c r="BE65" s="4">
        <f t="shared" ca="1" si="22"/>
        <v>323.30909090909074</v>
      </c>
      <c r="BF65" s="4">
        <f t="shared" ca="1" si="23"/>
        <v>292.20916594704732</v>
      </c>
      <c r="BG65" s="4">
        <f t="shared" ca="1" si="24"/>
        <v>31.099924962043417</v>
      </c>
      <c r="BH65">
        <f t="shared" ca="1" si="25"/>
        <v>2</v>
      </c>
      <c r="BI65">
        <f t="shared" ca="1" si="26"/>
        <v>0.94246116568483029</v>
      </c>
      <c r="BJ65">
        <f t="shared" ca="1" si="27"/>
        <v>0.99999999750107893</v>
      </c>
      <c r="BK65">
        <f t="shared" ca="1" si="28"/>
        <v>0.7</v>
      </c>
      <c r="BL65">
        <f t="shared" ca="1" si="29"/>
        <v>0.65972281433078594</v>
      </c>
      <c r="BO65">
        <v>5</v>
      </c>
      <c r="BP65" s="4">
        <f t="shared" ca="1" si="125"/>
        <v>1229.6584669004483</v>
      </c>
      <c r="BQ65" s="4">
        <f ca="1">VLOOKUP(CD64,Simulation!$S$10:$T$20,2)*Simulation!$E$20</f>
        <v>96</v>
      </c>
      <c r="BR65" s="4">
        <f ca="1">IF(CD65&lt;11,(Simulation!$E$16/11)+(Simulation!$E$15*Simulation!$E$17/10),Simulation!$E$16/11)</f>
        <v>46.109090909090838</v>
      </c>
      <c r="BS65" s="4">
        <f ca="1">VLOOKUP(CD65,Simulation!$O$10:$P$20,2)*Simulation!$E$18*Simulation!$E$15</f>
        <v>42.239999999999938</v>
      </c>
      <c r="BT65" s="4">
        <f t="shared" ca="1" si="126"/>
        <v>0</v>
      </c>
      <c r="BU65" s="4">
        <f>Simulation!$I$13</f>
        <v>90</v>
      </c>
      <c r="BV65" s="4">
        <f t="shared" ca="1" si="127"/>
        <v>27.313757119705951</v>
      </c>
      <c r="BW65" s="4">
        <f t="shared" ca="1" si="30"/>
        <v>103.89844768269734</v>
      </c>
      <c r="BX65" s="4">
        <f t="shared" ca="1" si="128"/>
        <v>394.38526233333329</v>
      </c>
      <c r="BY65" s="4">
        <f t="shared" ca="1" si="31"/>
        <v>92.533931026519625</v>
      </c>
      <c r="BZ65" s="4">
        <f t="shared" ca="1" si="129"/>
        <v>187.79689536539468</v>
      </c>
      <c r="CA65" s="4">
        <f t="shared" ca="1" si="32"/>
        <v>274.34909090909076</v>
      </c>
      <c r="CB65" s="4">
        <f t="shared" ca="1" si="33"/>
        <v>618.13139816225623</v>
      </c>
      <c r="CC65" s="4">
        <f t="shared" ca="1" si="34"/>
        <v>-343.78230725316547</v>
      </c>
      <c r="CD65">
        <f t="shared" ca="1" si="35"/>
        <v>6</v>
      </c>
      <c r="CE65">
        <f t="shared" ca="1" si="36"/>
        <v>0.99999850984836669</v>
      </c>
      <c r="CF65">
        <f t="shared" ca="1" si="37"/>
        <v>0.9997979687305909</v>
      </c>
      <c r="CG65">
        <f t="shared" ca="1" si="38"/>
        <v>0.8</v>
      </c>
      <c r="CH65">
        <f t="shared" ca="1" si="39"/>
        <v>0.79983718310401186</v>
      </c>
      <c r="CK65">
        <v>5</v>
      </c>
      <c r="CL65" s="4">
        <f t="shared" ca="1" si="130"/>
        <v>359.22340614097163</v>
      </c>
      <c r="CM65" s="4">
        <f ca="1">VLOOKUP(CZ64,Simulation!$S$10:$T$20,2)*Simulation!$E$20</f>
        <v>60</v>
      </c>
      <c r="CN65" s="4">
        <f ca="1">IF(CZ65&lt;11,(Simulation!$E$16/11)+(Simulation!$E$15*Simulation!$E$17/10),Simulation!$E$16/11)</f>
        <v>46.109090909090838</v>
      </c>
      <c r="CO65" s="4">
        <f ca="1">VLOOKUP(CZ65,Simulation!$O$10:$P$20,2)*Simulation!$E$18*Simulation!$E$15</f>
        <v>36.959999999999944</v>
      </c>
      <c r="CP65" s="4">
        <f t="shared" ca="1" si="131"/>
        <v>32.187786955103391</v>
      </c>
      <c r="CQ65" s="4">
        <f>Simulation!$I$14</f>
        <v>0</v>
      </c>
      <c r="CR65" s="4">
        <f t="shared" ca="1" si="132"/>
        <v>7.1844681228194327</v>
      </c>
      <c r="CS65" s="4">
        <f t="shared" ca="1" si="40"/>
        <v>59.861607366804634</v>
      </c>
      <c r="CT65" s="4">
        <f t="shared" ca="1" si="133"/>
        <v>209.36630000000008</v>
      </c>
      <c r="CU65" s="4">
        <f t="shared" ca="1" si="41"/>
        <v>45.465494061409736</v>
      </c>
      <c r="CV65" s="4">
        <f t="shared" ca="1" si="134"/>
        <v>99.723214733609268</v>
      </c>
      <c r="CW65" s="4">
        <f t="shared" ca="1" si="42"/>
        <v>175.25687786419417</v>
      </c>
      <c r="CX65" s="4">
        <f t="shared" ca="1" si="43"/>
        <v>321.87786955103388</v>
      </c>
      <c r="CY65" s="4">
        <f t="shared" ca="1" si="44"/>
        <v>-146.62099168683972</v>
      </c>
      <c r="CZ65">
        <f t="shared" ca="1" si="45"/>
        <v>7</v>
      </c>
      <c r="DA65">
        <f t="shared" ca="1" si="46"/>
        <v>0.99866043667437032</v>
      </c>
      <c r="DB65">
        <f t="shared" ca="1" si="47"/>
        <v>0.77537122839034978</v>
      </c>
      <c r="DC65">
        <f t="shared" ca="1" si="48"/>
        <v>0.7</v>
      </c>
      <c r="DD65">
        <f t="shared" ca="1" si="49"/>
        <v>0.54203279867033471</v>
      </c>
      <c r="DG65">
        <v>5</v>
      </c>
      <c r="DH65" s="4">
        <f t="shared" ca="1" si="135"/>
        <v>434.10922221169983</v>
      </c>
      <c r="DI65" s="4">
        <f ca="1">VLOOKUP(DV64,Simulation!$S$10:$T$20,2)*Simulation!$E$20</f>
        <v>12</v>
      </c>
      <c r="DJ65" s="4">
        <f ca="1">IF(DV65&lt;11,(Simulation!$E$16/11)+(Simulation!$E$15*Simulation!$E$17/10),Simulation!$E$16/11)</f>
        <v>46.109090909090838</v>
      </c>
      <c r="DK65" s="4">
        <f ca="1">VLOOKUP(DV65,Simulation!$O$10:$P$20,2)*Simulation!$E$18*Simulation!$E$15</f>
        <v>26.399999999999959</v>
      </c>
      <c r="DL65" s="4">
        <f t="shared" ca="1" si="136"/>
        <v>0</v>
      </c>
      <c r="DM65" s="4">
        <f>Simulation!$I$15</f>
        <v>0</v>
      </c>
      <c r="DN65" s="4">
        <f t="shared" ca="1" si="137"/>
        <v>29.916964420082781</v>
      </c>
      <c r="DO65" s="4">
        <f t="shared" ca="1" si="50"/>
        <v>34.378128894851287</v>
      </c>
      <c r="DP65" s="4">
        <f t="shared" ca="1" si="138"/>
        <v>64.420400000000015</v>
      </c>
      <c r="DQ65" s="4">
        <f t="shared" ca="1" si="51"/>
        <v>27.842562210041393</v>
      </c>
      <c r="DR65" s="4">
        <f t="shared" ca="1" si="139"/>
        <v>48.75625778970258</v>
      </c>
      <c r="DS65" s="4">
        <f t="shared" ca="1" si="52"/>
        <v>84.509090909090801</v>
      </c>
      <c r="DT65" s="4">
        <f t="shared" ca="1" si="53"/>
        <v>156.55805552497546</v>
      </c>
      <c r="DU65" s="4">
        <f t="shared" ca="1" si="54"/>
        <v>-72.048964615884657</v>
      </c>
      <c r="DV65">
        <f t="shared" ca="1" si="55"/>
        <v>9</v>
      </c>
      <c r="DW65">
        <f t="shared" ca="1" si="56"/>
        <v>0.69639183207912669</v>
      </c>
      <c r="DX65">
        <f t="shared" ca="1" si="57"/>
        <v>0.99995016893350352</v>
      </c>
      <c r="DY65">
        <f t="shared" ca="1" si="58"/>
        <v>0.7</v>
      </c>
      <c r="DZ65">
        <f t="shared" ca="1" si="59"/>
        <v>0.48744999109200426</v>
      </c>
      <c r="EC65">
        <v>5</v>
      </c>
      <c r="ED65" s="4">
        <f t="shared" ca="1" si="140"/>
        <v>1066.8909244774125</v>
      </c>
      <c r="EE65" s="4">
        <f ca="1">VLOOKUP(ER64,Simulation!$S$10:$T$20,2)*Simulation!$E$20</f>
        <v>48</v>
      </c>
      <c r="EF65" s="4">
        <f ca="1">IF(ER65&lt;11,(Simulation!$E$16/11)+(Simulation!$E$15*Simulation!$E$17/10),Simulation!$E$16/11)</f>
        <v>46.109090909090838</v>
      </c>
      <c r="EG65" s="4">
        <f ca="1">VLOOKUP(ER65,Simulation!$O$10:$P$20,2)*Simulation!$E$18*Simulation!$E$15</f>
        <v>63.3599999999999</v>
      </c>
      <c r="EH65" s="4">
        <f t="shared" ca="1" si="141"/>
        <v>0</v>
      </c>
      <c r="EI65" s="4">
        <f>Simulation!$I$16</f>
        <v>0</v>
      </c>
      <c r="EJ65" s="4">
        <f t="shared" ca="1" si="142"/>
        <v>14.626877336910775</v>
      </c>
      <c r="EK65" s="4">
        <f t="shared" ca="1" si="60"/>
        <v>40.293955909207824</v>
      </c>
      <c r="EL65" s="4">
        <f t="shared" ca="1" si="143"/>
        <v>112.73570000000004</v>
      </c>
      <c r="EM65" s="4">
        <f t="shared" ca="1" si="61"/>
        <v>29.860578668455393</v>
      </c>
      <c r="EN65" s="4">
        <f t="shared" ca="1" si="144"/>
        <v>60.587911818415648</v>
      </c>
      <c r="EO65" s="4">
        <f t="shared" ca="1" si="62"/>
        <v>157.46909090909074</v>
      </c>
      <c r="EP65" s="4">
        <f t="shared" ca="1" si="63"/>
        <v>197.51711191457403</v>
      </c>
      <c r="EQ65" s="4">
        <f t="shared" ca="1" si="64"/>
        <v>-40.048021005483292</v>
      </c>
      <c r="ER65">
        <f t="shared" ca="1" si="65"/>
        <v>3</v>
      </c>
      <c r="ES65">
        <f t="shared" ca="1" si="66"/>
        <v>0.8978471334140965</v>
      </c>
      <c r="ET65">
        <f t="shared" ca="1" si="67"/>
        <v>0.97034383981631545</v>
      </c>
      <c r="EU65">
        <f t="shared" ca="1" si="68"/>
        <v>0.7</v>
      </c>
      <c r="EV65">
        <f t="shared" ca="1" si="69"/>
        <v>0.60985430450357414</v>
      </c>
      <c r="EY65">
        <v>5</v>
      </c>
      <c r="EZ65" s="4">
        <f t="shared" ca="1" si="145"/>
        <v>475.50527806537525</v>
      </c>
      <c r="FA65" s="4">
        <f ca="1">VLOOKUP(FN64,Simulation!$S$10:$T$20,2)*Simulation!$E$20</f>
        <v>72</v>
      </c>
      <c r="FB65" s="4">
        <f ca="1">IF(FN65&lt;11,(Simulation!$E$16/11)+(Simulation!$E$15*Simulation!$E$17/10),Simulation!$E$16/11)</f>
        <v>46.109090909090838</v>
      </c>
      <c r="FC65" s="4">
        <f ca="1">VLOOKUP(FN65,Simulation!$O$10:$P$20,2)*Simulation!$E$18*Simulation!$E$15</f>
        <v>31.67999999999995</v>
      </c>
      <c r="FD65" s="4">
        <f t="shared" ca="1" si="146"/>
        <v>0</v>
      </c>
      <c r="FE65" s="4">
        <f>Simulation!$I$17</f>
        <v>0</v>
      </c>
      <c r="FF65" s="4">
        <f t="shared" ca="1" si="147"/>
        <v>18.176373545524694</v>
      </c>
      <c r="FG65" s="4">
        <f t="shared" ca="1" si="70"/>
        <v>46.230217579732518</v>
      </c>
      <c r="FH65" s="4">
        <f t="shared" ca="1" si="148"/>
        <v>136.89335000000005</v>
      </c>
      <c r="FI65" s="4">
        <f t="shared" ca="1" si="71"/>
        <v>36.466856772762355</v>
      </c>
      <c r="FJ65" s="4">
        <f t="shared" ca="1" si="149"/>
        <v>72.460435159465035</v>
      </c>
      <c r="FK65" s="4">
        <f t="shared" ca="1" si="72"/>
        <v>149.78909090909079</v>
      </c>
      <c r="FL65" s="4">
        <f t="shared" ca="1" si="73"/>
        <v>237.7667978980196</v>
      </c>
      <c r="FM65" s="4">
        <f t="shared" ca="1" si="74"/>
        <v>-87.977706988928816</v>
      </c>
      <c r="FN65">
        <f t="shared" ca="1" si="75"/>
        <v>8</v>
      </c>
      <c r="FO65">
        <f t="shared" ca="1" si="76"/>
        <v>0.94137590736131005</v>
      </c>
      <c r="FP65">
        <f t="shared" ca="1" si="77"/>
        <v>0.9947900359814339</v>
      </c>
      <c r="FQ65">
        <f t="shared" ca="1" si="78"/>
        <v>0.6</v>
      </c>
      <c r="FR65">
        <f t="shared" ca="1" si="79"/>
        <v>0.56188282365360753</v>
      </c>
      <c r="FU65">
        <v>5</v>
      </c>
      <c r="FV65" s="4">
        <f t="shared" ca="1" si="150"/>
        <v>242.84505850799621</v>
      </c>
      <c r="FW65" s="4">
        <f ca="1">VLOOKUP(GJ64,Simulation!$S$10:$T$20,2)*Simulation!$E$20</f>
        <v>36</v>
      </c>
      <c r="FX65" s="4">
        <f ca="1">IF(GJ65&lt;11,(Simulation!$E$16/11)+(Simulation!$E$15*Simulation!$E$17/10),Simulation!$E$16/11)</f>
        <v>46.109090909090838</v>
      </c>
      <c r="FY65" s="4">
        <f ca="1">VLOOKUP(GJ65,Simulation!$O$10:$P$20,2)*Simulation!$E$18*Simulation!$E$15</f>
        <v>52.799999999999919</v>
      </c>
      <c r="FZ65" s="4">
        <f t="shared" ca="1" si="151"/>
        <v>11.565972968067481</v>
      </c>
      <c r="GA65" s="4">
        <f>Simulation!$I$18</f>
        <v>0</v>
      </c>
      <c r="GB65" s="4">
        <f t="shared" ca="1" si="152"/>
        <v>4.8569011701599241</v>
      </c>
      <c r="GC65" s="4">
        <f t="shared" ca="1" si="80"/>
        <v>31.069897925434908</v>
      </c>
      <c r="GD65" s="4">
        <f t="shared" ca="1" si="153"/>
        <v>64.420400000000015</v>
      </c>
      <c r="GE65" s="4">
        <f t="shared" ca="1" si="81"/>
        <v>15.312530585079966</v>
      </c>
      <c r="GF65" s="4">
        <f t="shared" ca="1" si="154"/>
        <v>42.139795850869817</v>
      </c>
      <c r="GG65" s="4">
        <f t="shared" ca="1" si="82"/>
        <v>146.47506387715825</v>
      </c>
      <c r="GH65" s="4">
        <f t="shared" ca="1" si="83"/>
        <v>115.65972968067481</v>
      </c>
      <c r="GI65" s="4">
        <f t="shared" ca="1" si="84"/>
        <v>30.815334196483434</v>
      </c>
      <c r="GJ65">
        <f t="shared" ca="1" si="85"/>
        <v>4</v>
      </c>
      <c r="GK65">
        <f t="shared" ca="1" si="86"/>
        <v>0.60466626322499717</v>
      </c>
      <c r="GL65">
        <f t="shared" ca="1" si="87"/>
        <v>0.23993288252575565</v>
      </c>
      <c r="GM65">
        <f t="shared" ca="1" si="88"/>
        <v>0.6</v>
      </c>
      <c r="GN65">
        <f t="shared" ca="1" si="89"/>
        <v>8.7047591700990537E-2</v>
      </c>
      <c r="GQ65">
        <v>5</v>
      </c>
      <c r="GR65" s="4">
        <f t="shared" ca="1" si="155"/>
        <v>319.10498123176149</v>
      </c>
      <c r="GS65" s="4">
        <f ca="1">VLOOKUP(HF64,Simulation!$S$10:$T$20,2)*Simulation!$E$20</f>
        <v>84.000000000000014</v>
      </c>
      <c r="GT65" s="4">
        <f ca="1">IF(HF65&lt;11,(Simulation!$E$16/11)+(Simulation!$E$15*Simulation!$E$17/10),Simulation!$E$16/11)</f>
        <v>46.109090909090838</v>
      </c>
      <c r="GU65" s="4">
        <f ca="1">VLOOKUP(HF65,Simulation!$O$10:$P$20,2)*Simulation!$E$18*Simulation!$E$15</f>
        <v>21.119999999999969</v>
      </c>
      <c r="GV65" s="4">
        <f t="shared" ca="1" si="156"/>
        <v>0</v>
      </c>
      <c r="GW65" s="4">
        <f>Simulation!$I$19</f>
        <v>0</v>
      </c>
      <c r="GX65" s="4">
        <f t="shared" ca="1" si="157"/>
        <v>12.641938755260945</v>
      </c>
      <c r="GY65" s="4">
        <f t="shared" ca="1" si="90"/>
        <v>30.514289814347183</v>
      </c>
      <c r="GZ65" s="4">
        <f t="shared" ca="1" si="158"/>
        <v>72.47295000000004</v>
      </c>
      <c r="HA65" s="4">
        <f t="shared" ca="1" si="91"/>
        <v>20.815559377630478</v>
      </c>
      <c r="HB65" s="4">
        <f t="shared" ca="1" si="159"/>
        <v>41.028579628694366</v>
      </c>
      <c r="HC65" s="4">
        <f t="shared" ca="1" si="92"/>
        <v>151.22909090909084</v>
      </c>
      <c r="HD65" s="4">
        <f t="shared" ca="1" si="93"/>
        <v>136.44473794723865</v>
      </c>
      <c r="HE65" s="4">
        <f t="shared" ca="1" si="94"/>
        <v>14.784352961852193</v>
      </c>
      <c r="HF65">
        <f t="shared" ca="1" si="95"/>
        <v>10</v>
      </c>
      <c r="HG65">
        <f t="shared" ca="1" si="96"/>
        <v>0.80545442653515109</v>
      </c>
      <c r="HH65">
        <f t="shared" ca="1" si="97"/>
        <v>0.91069219169750626</v>
      </c>
      <c r="HI65">
        <f t="shared" ca="1" si="98"/>
        <v>0.6</v>
      </c>
      <c r="HJ65">
        <f t="shared" ca="1" si="99"/>
        <v>0.44011263420825286</v>
      </c>
      <c r="HM65">
        <v>5</v>
      </c>
      <c r="HN65" s="4">
        <f t="shared" ca="1" si="160"/>
        <v>32.2938716130068</v>
      </c>
      <c r="HO65" s="4">
        <f ca="1">VLOOKUP(IB64,Simulation!$S$10:$T$20,2)*Simulation!$E$20</f>
        <v>24</v>
      </c>
      <c r="HP65" s="4">
        <f ca="1">IF(IB65&lt;11,(Simulation!$E$16/11)+(Simulation!$E$15*Simulation!$E$17/10),Simulation!$E$16/11)</f>
        <v>10.909090909090891</v>
      </c>
      <c r="HQ65" s="4">
        <f ca="1">VLOOKUP(IB65,Simulation!$O$10:$P$20,2)*Simulation!$E$18*Simulation!$E$15</f>
        <v>0</v>
      </c>
      <c r="HR65" s="4">
        <f t="shared" ca="1" si="161"/>
        <v>10.438385663398936</v>
      </c>
      <c r="HS65" s="4">
        <f>Simulation!$I$20</f>
        <v>0</v>
      </c>
      <c r="HT65" s="4">
        <f t="shared" ca="1" si="162"/>
        <v>0.64587743226013605</v>
      </c>
      <c r="HU65" s="4">
        <f t="shared" ca="1" si="100"/>
        <v>26.110560485599148</v>
      </c>
      <c r="HV65" s="4">
        <f t="shared" ca="1" si="163"/>
        <v>64.420400000000015</v>
      </c>
      <c r="HW65" s="4">
        <f t="shared" ca="1" si="101"/>
        <v>13.207018716130071</v>
      </c>
      <c r="HX65" s="4">
        <f t="shared" ca="1" si="164"/>
        <v>32.221120971198296</v>
      </c>
      <c r="HY65" s="4">
        <f t="shared" ca="1" si="102"/>
        <v>45.347476572489825</v>
      </c>
      <c r="HZ65" s="4">
        <f t="shared" ca="1" si="103"/>
        <v>104.38385663398937</v>
      </c>
      <c r="IA65" s="4">
        <f t="shared" ca="1" si="104"/>
        <v>-59.036380061499543</v>
      </c>
      <c r="IB65">
        <f t="shared" ca="1" si="105"/>
        <v>11</v>
      </c>
      <c r="IC65">
        <f t="shared" ca="1" si="106"/>
        <v>0.38904757911578913</v>
      </c>
      <c r="ID65">
        <f t="shared" ca="1" si="107"/>
        <v>-0.23013090832933814</v>
      </c>
      <c r="IE65">
        <f t="shared" ca="1" si="108"/>
        <v>0.7</v>
      </c>
      <c r="IF65">
        <f t="shared" ca="1" si="109"/>
        <v>-6.2672310935672618E-2</v>
      </c>
    </row>
    <row r="66" spans="1:240">
      <c r="A66">
        <v>6</v>
      </c>
      <c r="B66" s="4">
        <f t="shared" ca="1" si="110"/>
        <v>1085.7738858725518</v>
      </c>
      <c r="C66" s="4">
        <f ca="1">VLOOKUP(P65,Simulation!$S$10:$T$20,2)*Simulation!$E$20</f>
        <v>84.000000000000014</v>
      </c>
      <c r="D66" s="4">
        <f ca="1">IF(P66&lt;11,(Simulation!$E$16/11)+(Simulation!$E$15*Simulation!$E$17/10),Simulation!$E$16/11)</f>
        <v>46.109090909090838</v>
      </c>
      <c r="E66" s="4">
        <f ca="1">VLOOKUP(P66,Simulation!$O$10:$P$20,2)*Simulation!$E$18*Simulation!$E$15</f>
        <v>63.3599999999999</v>
      </c>
      <c r="F66" s="4">
        <f t="shared" ca="1" si="111"/>
        <v>0</v>
      </c>
      <c r="G66" s="4">
        <f>Simulation!$I$10</f>
        <v>30</v>
      </c>
      <c r="H66" s="4">
        <f t="shared" ca="1" si="112"/>
        <v>33.500020975315536</v>
      </c>
      <c r="I66" s="4">
        <f t="shared" ca="1" si="0"/>
        <v>65.833368292192546</v>
      </c>
      <c r="J66" s="4">
        <f t="shared" ca="1" si="113"/>
        <v>198.80189642308619</v>
      </c>
      <c r="K66" s="4">
        <f t="shared" ca="1" si="1"/>
        <v>56.510389772275005</v>
      </c>
      <c r="L66" s="4">
        <f t="shared" ca="1" si="114"/>
        <v>111.66673658438511</v>
      </c>
      <c r="M66" s="4">
        <f t="shared" ca="1" si="2"/>
        <v>223.46909090909077</v>
      </c>
      <c r="N66" s="4">
        <f t="shared" ca="1" si="3"/>
        <v>354.64567546286929</v>
      </c>
      <c r="O66" s="4">
        <f t="shared" ca="1" si="4"/>
        <v>-131.17658455377853</v>
      </c>
      <c r="P66">
        <f t="shared" ca="1" si="5"/>
        <v>3</v>
      </c>
      <c r="Q66">
        <f t="shared" ca="1" si="6"/>
        <v>0.99665028102662323</v>
      </c>
      <c r="R66">
        <f t="shared" ca="1" si="7"/>
        <v>0.99998801908363277</v>
      </c>
      <c r="S66">
        <f t="shared" ca="1" si="8"/>
        <v>1</v>
      </c>
      <c r="T66">
        <f t="shared" ca="1" si="9"/>
        <v>0.99663834024295883</v>
      </c>
      <c r="W66">
        <v>6</v>
      </c>
      <c r="X66" s="4">
        <f t="shared" ca="1" si="115"/>
        <v>1345.532477774266</v>
      </c>
      <c r="Y66" s="4">
        <f ca="1">VLOOKUP(AL65,Simulation!$S$10:$T$20,2)*Simulation!$E$20</f>
        <v>360</v>
      </c>
      <c r="Z66" s="4">
        <f ca="1">IF(AL66&lt;11,(Simulation!$E$16/11)+(Simulation!$E$15*Simulation!$E$17/10),Simulation!$E$16/11)</f>
        <v>46.109090909090838</v>
      </c>
      <c r="AA66" s="4">
        <f ca="1">VLOOKUP(AL66,Simulation!$O$10:$P$20,2)*Simulation!$E$18*Simulation!$E$15</f>
        <v>126.7199999999998</v>
      </c>
      <c r="AB66" s="4">
        <f t="shared" ca="1" si="116"/>
        <v>0</v>
      </c>
      <c r="AC66" s="4">
        <f>Simulation!$I$11</f>
        <v>0</v>
      </c>
      <c r="AD66" s="4">
        <f t="shared" ca="1" si="117"/>
        <v>33.500020975315536</v>
      </c>
      <c r="AE66" s="4">
        <f t="shared" ca="1" si="10"/>
        <v>108.88576426965135</v>
      </c>
      <c r="AF66" s="4">
        <f t="shared" ca="1" si="118"/>
        <v>269.10649555485321</v>
      </c>
      <c r="AG66" s="4">
        <f t="shared" ca="1" si="11"/>
        <v>70.571309598628403</v>
      </c>
      <c r="AH66" s="4">
        <f t="shared" ca="1" si="119"/>
        <v>197.77152853930269</v>
      </c>
      <c r="AI66" s="4">
        <f t="shared" ca="1" si="12"/>
        <v>532.82909090909061</v>
      </c>
      <c r="AJ66" s="4">
        <f t="shared" ca="1" si="13"/>
        <v>482.06359039844847</v>
      </c>
      <c r="AK66" s="4">
        <f t="shared" ca="1" si="14"/>
        <v>50.765500510642141</v>
      </c>
      <c r="AL66">
        <f t="shared" ca="1" si="15"/>
        <v>1</v>
      </c>
      <c r="AM66">
        <f t="shared" ca="1" si="16"/>
        <v>0.99987690107311777</v>
      </c>
      <c r="AN66">
        <f t="shared" ca="1" si="17"/>
        <v>0.99997875461007935</v>
      </c>
      <c r="AO66">
        <f t="shared" ca="1" si="18"/>
        <v>0.9</v>
      </c>
      <c r="AP66">
        <f t="shared" ca="1" si="19"/>
        <v>0.89987009246863359</v>
      </c>
      <c r="AS66">
        <v>6</v>
      </c>
      <c r="AT66" s="4">
        <f t="shared" ca="1" si="120"/>
        <v>1001.5985053272725</v>
      </c>
      <c r="AU66" s="4">
        <f ca="1">VLOOKUP(BH65,Simulation!$S$10:$T$20,2)*Simulation!$E$20</f>
        <v>240</v>
      </c>
      <c r="AV66" s="4">
        <f ca="1">IF(BH66&lt;11,(Simulation!$E$16/11)+(Simulation!$E$15*Simulation!$E$17/10),Simulation!$E$16/11)</f>
        <v>46.109090909090838</v>
      </c>
      <c r="AW66" s="4">
        <f ca="1">VLOOKUP(BH66,Simulation!$O$10:$P$20,2)*Simulation!$E$18*Simulation!$E$15</f>
        <v>52.799999999999919</v>
      </c>
      <c r="AX66" s="4">
        <f t="shared" ca="1" si="121"/>
        <v>0</v>
      </c>
      <c r="AY66" s="4">
        <f>Simulation!$I$12</f>
        <v>30</v>
      </c>
      <c r="AZ66" s="4">
        <f t="shared" ca="1" si="122"/>
        <v>59.331458561790804</v>
      </c>
      <c r="BA66" s="4">
        <f t="shared" ca="1" si="20"/>
        <v>58.701527657841218</v>
      </c>
      <c r="BB66" s="4">
        <f t="shared" ca="1" si="123"/>
        <v>141.72488000000004</v>
      </c>
      <c r="BC66" s="4">
        <f t="shared" ca="1" si="21"/>
        <v>58.010705280895408</v>
      </c>
      <c r="BD66" s="4">
        <f t="shared" ca="1" si="124"/>
        <v>97.403055315682437</v>
      </c>
      <c r="BE66" s="4">
        <f t="shared" ca="1" si="22"/>
        <v>368.90909090909071</v>
      </c>
      <c r="BF66" s="4">
        <f t="shared" ca="1" si="23"/>
        <v>317.76857150052751</v>
      </c>
      <c r="BG66" s="4">
        <f t="shared" ca="1" si="24"/>
        <v>51.140519408563193</v>
      </c>
      <c r="BH66">
        <f t="shared" ca="1" si="25"/>
        <v>4</v>
      </c>
      <c r="BI66">
        <f t="shared" ca="1" si="26"/>
        <v>0.95761645018726094</v>
      </c>
      <c r="BJ66">
        <f t="shared" ca="1" si="27"/>
        <v>0.99999999936489947</v>
      </c>
      <c r="BK66">
        <f t="shared" ca="1" si="28"/>
        <v>0.9</v>
      </c>
      <c r="BL66">
        <f t="shared" ca="1" si="29"/>
        <v>0.86185480462117037</v>
      </c>
      <c r="BO66">
        <v>6</v>
      </c>
      <c r="BP66" s="4">
        <f t="shared" ca="1" si="125"/>
        <v>885.87615964728275</v>
      </c>
      <c r="BQ66" s="4">
        <f ca="1">VLOOKUP(CD65,Simulation!$S$10:$T$20,2)*Simulation!$E$20</f>
        <v>72</v>
      </c>
      <c r="BR66" s="4">
        <f ca="1">IF(CD66&lt;11,(Simulation!$E$16/11)+(Simulation!$E$15*Simulation!$E$17/10),Simulation!$E$16/11)</f>
        <v>46.109090909090838</v>
      </c>
      <c r="BS66" s="4">
        <f ca="1">VLOOKUP(CD66,Simulation!$O$10:$P$20,2)*Simulation!$E$18*Simulation!$E$15</f>
        <v>79.199999999999875</v>
      </c>
      <c r="BT66" s="4">
        <f t="shared" ca="1" si="126"/>
        <v>66.018673076312794</v>
      </c>
      <c r="BU66" s="4">
        <f>Simulation!$I$13</f>
        <v>90</v>
      </c>
      <c r="BV66" s="4">
        <f t="shared" ca="1" si="127"/>
        <v>17.717523192945656</v>
      </c>
      <c r="BW66" s="4">
        <f t="shared" ca="1" si="30"/>
        <v>113.02189969370937</v>
      </c>
      <c r="BX66" s="4">
        <f t="shared" ca="1" si="128"/>
        <v>433.82378856666668</v>
      </c>
      <c r="BY66" s="4">
        <f t="shared" ca="1" si="31"/>
        <v>95.62351930980617</v>
      </c>
      <c r="BZ66" s="4">
        <f t="shared" ca="1" si="129"/>
        <v>206.04379938741874</v>
      </c>
      <c r="CA66" s="4">
        <f t="shared" ca="1" si="32"/>
        <v>353.32776398540352</v>
      </c>
      <c r="CB66" s="4">
        <f t="shared" ca="1" si="33"/>
        <v>660.18673076312791</v>
      </c>
      <c r="CC66" s="4">
        <f t="shared" ca="1" si="34"/>
        <v>-306.85896677772439</v>
      </c>
      <c r="CD66">
        <f t="shared" ca="1" si="35"/>
        <v>2</v>
      </c>
      <c r="CE66">
        <f t="shared" ca="1" si="36"/>
        <v>0.9999997089615501</v>
      </c>
      <c r="CF66">
        <f t="shared" ca="1" si="37"/>
        <v>0.99183566087441888</v>
      </c>
      <c r="CG66">
        <f t="shared" ca="1" si="38"/>
        <v>0.8</v>
      </c>
      <c r="CH66">
        <f t="shared" ca="1" si="39"/>
        <v>0.79346829776968453</v>
      </c>
      <c r="CK66">
        <v>6</v>
      </c>
      <c r="CL66" s="4">
        <f t="shared" ca="1" si="130"/>
        <v>212.60241445413192</v>
      </c>
      <c r="CM66" s="4">
        <f ca="1">VLOOKUP(CZ65,Simulation!$S$10:$T$20,2)*Simulation!$E$20</f>
        <v>60</v>
      </c>
      <c r="CN66" s="4">
        <f ca="1">IF(CZ66&lt;11,(Simulation!$E$16/11)+(Simulation!$E$15*Simulation!$E$17/10),Simulation!$E$16/11)</f>
        <v>46.109090909090838</v>
      </c>
      <c r="CO66" s="4">
        <f ca="1">VLOOKUP(CZ66,Simulation!$O$10:$P$20,2)*Simulation!$E$18*Simulation!$E$15</f>
        <v>36.959999999999944</v>
      </c>
      <c r="CP66" s="4">
        <f t="shared" ca="1" si="131"/>
        <v>34.638790002546315</v>
      </c>
      <c r="CQ66" s="4">
        <f>Simulation!$I$14</f>
        <v>0</v>
      </c>
      <c r="CR66" s="4">
        <f t="shared" ca="1" si="132"/>
        <v>4.2520482890826381</v>
      </c>
      <c r="CS66" s="4">
        <f t="shared" ca="1" si="40"/>
        <v>63.64631159183898</v>
      </c>
      <c r="CT66" s="4">
        <f t="shared" ca="1" si="133"/>
        <v>230.30293000000012</v>
      </c>
      <c r="CU66" s="4">
        <f t="shared" ca="1" si="41"/>
        <v>48.186610144541341</v>
      </c>
      <c r="CV66" s="4">
        <f t="shared" ca="1" si="134"/>
        <v>107.29262318367796</v>
      </c>
      <c r="CW66" s="4">
        <f t="shared" ca="1" si="42"/>
        <v>177.70788091163712</v>
      </c>
      <c r="CX66" s="4">
        <f t="shared" ca="1" si="43"/>
        <v>346.38790002546313</v>
      </c>
      <c r="CY66" s="4">
        <f t="shared" ca="1" si="44"/>
        <v>-168.68001911382601</v>
      </c>
      <c r="CZ66">
        <f t="shared" ca="1" si="45"/>
        <v>7</v>
      </c>
      <c r="DA66">
        <f t="shared" ca="1" si="46"/>
        <v>0.99897643809519165</v>
      </c>
      <c r="DB66">
        <f t="shared" ca="1" si="47"/>
        <v>0.47907146762661834</v>
      </c>
      <c r="DC66">
        <f t="shared" ca="1" si="48"/>
        <v>1</v>
      </c>
      <c r="DD66">
        <f t="shared" ca="1" si="49"/>
        <v>0.47858110832267509</v>
      </c>
      <c r="DG66">
        <v>6</v>
      </c>
      <c r="DH66" s="4">
        <f t="shared" ca="1" si="135"/>
        <v>362.06025759581519</v>
      </c>
      <c r="DI66" s="4">
        <f ca="1">VLOOKUP(DV65,Simulation!$S$10:$T$20,2)*Simulation!$E$20</f>
        <v>36</v>
      </c>
      <c r="DJ66" s="4">
        <f ca="1">IF(DV66&lt;11,(Simulation!$E$16/11)+(Simulation!$E$15*Simulation!$E$17/10),Simulation!$E$16/11)</f>
        <v>46.109090909090838</v>
      </c>
      <c r="DK66" s="4">
        <f ca="1">VLOOKUP(DV66,Simulation!$O$10:$P$20,2)*Simulation!$E$18*Simulation!$E$15</f>
        <v>31.67999999999995</v>
      </c>
      <c r="DL66" s="4">
        <f t="shared" ca="1" si="136"/>
        <v>0</v>
      </c>
      <c r="DM66" s="4">
        <f>Simulation!$I$15</f>
        <v>0</v>
      </c>
      <c r="DN66" s="4">
        <f t="shared" ca="1" si="137"/>
        <v>32.187786955103391</v>
      </c>
      <c r="DO66" s="4">
        <f t="shared" ca="1" si="50"/>
        <v>36.093009254162581</v>
      </c>
      <c r="DP66" s="4">
        <f t="shared" ca="1" si="138"/>
        <v>70.862440000000021</v>
      </c>
      <c r="DQ66" s="4">
        <f t="shared" ca="1" si="51"/>
        <v>30.2663814775517</v>
      </c>
      <c r="DR66" s="4">
        <f t="shared" ca="1" si="139"/>
        <v>52.186018508325155</v>
      </c>
      <c r="DS66" s="4">
        <f t="shared" ca="1" si="52"/>
        <v>113.78909090909079</v>
      </c>
      <c r="DT66" s="4">
        <f t="shared" ca="1" si="53"/>
        <v>169.40961768681768</v>
      </c>
      <c r="DU66" s="4">
        <f t="shared" ca="1" si="54"/>
        <v>-55.620526777726894</v>
      </c>
      <c r="DV66">
        <f t="shared" ca="1" si="55"/>
        <v>8</v>
      </c>
      <c r="DW66">
        <f t="shared" ca="1" si="56"/>
        <v>0.54074401438516251</v>
      </c>
      <c r="DX66">
        <f t="shared" ca="1" si="57"/>
        <v>0.99997601120901614</v>
      </c>
      <c r="DY66">
        <f t="shared" ca="1" si="58"/>
        <v>1</v>
      </c>
      <c r="DZ66">
        <f t="shared" ca="1" si="59"/>
        <v>0.54073104259002569</v>
      </c>
      <c r="EC66">
        <v>6</v>
      </c>
      <c r="ED66" s="4">
        <f t="shared" ca="1" si="140"/>
        <v>1026.8429034719293</v>
      </c>
      <c r="EE66" s="4">
        <f ca="1">VLOOKUP(ER65,Simulation!$S$10:$T$20,2)*Simulation!$E$20</f>
        <v>168.00000000000003</v>
      </c>
      <c r="EF66" s="4">
        <f ca="1">IF(ER66&lt;11,(Simulation!$E$16/11)+(Simulation!$E$15*Simulation!$E$17/10),Simulation!$E$16/11)</f>
        <v>46.109090909090838</v>
      </c>
      <c r="EG66" s="4">
        <f ca="1">VLOOKUP(ER66,Simulation!$O$10:$P$20,2)*Simulation!$E$18*Simulation!$E$15</f>
        <v>47.519999999999925</v>
      </c>
      <c r="EH66" s="4">
        <f t="shared" ca="1" si="141"/>
        <v>0</v>
      </c>
      <c r="EI66" s="4">
        <f>Simulation!$I$16</f>
        <v>0</v>
      </c>
      <c r="EJ66" s="4">
        <f t="shared" ca="1" si="142"/>
        <v>15.655805552497545</v>
      </c>
      <c r="EK66" s="4">
        <f t="shared" ca="1" si="60"/>
        <v>42.919518652429005</v>
      </c>
      <c r="EL66" s="4">
        <f t="shared" ca="1" si="143"/>
        <v>124.00927000000006</v>
      </c>
      <c r="EM66" s="4">
        <f t="shared" ca="1" si="61"/>
        <v>32.629756776248783</v>
      </c>
      <c r="EN66" s="4">
        <f t="shared" ca="1" si="144"/>
        <v>65.83903730485801</v>
      </c>
      <c r="EO66" s="4">
        <f t="shared" ca="1" si="62"/>
        <v>261.62909090909079</v>
      </c>
      <c r="EP66" s="4">
        <f t="shared" ca="1" si="63"/>
        <v>215.21435098117541</v>
      </c>
      <c r="EQ66" s="4">
        <f t="shared" ca="1" si="64"/>
        <v>46.414739927915377</v>
      </c>
      <c r="ER66">
        <f t="shared" ca="1" si="65"/>
        <v>5</v>
      </c>
      <c r="ES66">
        <f t="shared" ca="1" si="66"/>
        <v>0.93796258436225199</v>
      </c>
      <c r="ET66">
        <f t="shared" ca="1" si="67"/>
        <v>0.98457707070198341</v>
      </c>
      <c r="EU66">
        <f t="shared" ca="1" si="68"/>
        <v>1</v>
      </c>
      <c r="EV66">
        <f t="shared" ca="1" si="69"/>
        <v>0.92349645373944811</v>
      </c>
      <c r="EY66">
        <v>6</v>
      </c>
      <c r="EZ66" s="4">
        <f t="shared" ca="1" si="145"/>
        <v>387.52757107644641</v>
      </c>
      <c r="FA66" s="4">
        <f ca="1">VLOOKUP(FN65,Simulation!$S$10:$T$20,2)*Simulation!$E$20</f>
        <v>48</v>
      </c>
      <c r="FB66" s="4">
        <f ca="1">IF(FN66&lt;11,(Simulation!$E$16/11)+(Simulation!$E$15*Simulation!$E$17/10),Simulation!$E$16/11)</f>
        <v>46.109090909090838</v>
      </c>
      <c r="FC66" s="4">
        <f ca="1">VLOOKUP(FN66,Simulation!$O$10:$P$20,2)*Simulation!$E$18*Simulation!$E$15</f>
        <v>42.239999999999938</v>
      </c>
      <c r="FD66" s="4">
        <f t="shared" ca="1" si="146"/>
        <v>24.195284878196343</v>
      </c>
      <c r="FE66" s="4">
        <f>Simulation!$I$17</f>
        <v>0</v>
      </c>
      <c r="FF66" s="4">
        <f t="shared" ca="1" si="147"/>
        <v>7.750551421528928</v>
      </c>
      <c r="FG66" s="4">
        <f t="shared" ca="1" si="70"/>
        <v>49.627799649669932</v>
      </c>
      <c r="FH66" s="4">
        <f t="shared" ca="1" si="148"/>
        <v>150.58268500000008</v>
      </c>
      <c r="FI66" s="4">
        <f t="shared" ca="1" si="71"/>
        <v>33.991812710764478</v>
      </c>
      <c r="FJ66" s="4">
        <f t="shared" ca="1" si="149"/>
        <v>79.255599299339863</v>
      </c>
      <c r="FK66" s="4">
        <f t="shared" ca="1" si="72"/>
        <v>160.54437578728709</v>
      </c>
      <c r="FL66" s="4">
        <f t="shared" ca="1" si="73"/>
        <v>241.95284878196344</v>
      </c>
      <c r="FM66" s="4">
        <f t="shared" ca="1" si="74"/>
        <v>-81.408472994676345</v>
      </c>
      <c r="FN66">
        <f t="shared" ca="1" si="75"/>
        <v>6</v>
      </c>
      <c r="FO66">
        <f t="shared" ca="1" si="76"/>
        <v>0.98178323220268815</v>
      </c>
      <c r="FP66">
        <f t="shared" ca="1" si="77"/>
        <v>0.70682256387357811</v>
      </c>
      <c r="FQ66">
        <f t="shared" ca="1" si="78"/>
        <v>1</v>
      </c>
      <c r="FR66">
        <f t="shared" ca="1" si="79"/>
        <v>0.69394654135359257</v>
      </c>
      <c r="FU66">
        <v>6</v>
      </c>
      <c r="FV66" s="4">
        <f t="shared" ca="1" si="150"/>
        <v>273.66039270447965</v>
      </c>
      <c r="FW66" s="4">
        <f ca="1">VLOOKUP(GJ65,Simulation!$S$10:$T$20,2)*Simulation!$E$20</f>
        <v>96</v>
      </c>
      <c r="FX66" s="4">
        <f ca="1">IF(GJ66&lt;11,(Simulation!$E$16/11)+(Simulation!$E$15*Simulation!$E$17/10),Simulation!$E$16/11)</f>
        <v>46.109090909090838</v>
      </c>
      <c r="FY66" s="4">
        <f ca="1">VLOOKUP(GJ66,Simulation!$O$10:$P$20,2)*Simulation!$E$18*Simulation!$E$15</f>
        <v>21.119999999999969</v>
      </c>
      <c r="FZ66" s="4">
        <f t="shared" ca="1" si="151"/>
        <v>0</v>
      </c>
      <c r="GA66" s="4">
        <f>Simulation!$I$18</f>
        <v>0</v>
      </c>
      <c r="GB66" s="4">
        <f t="shared" ca="1" si="152"/>
        <v>23.77667978980196</v>
      </c>
      <c r="GC66" s="4">
        <f t="shared" ca="1" si="80"/>
        <v>29.276621613445801</v>
      </c>
      <c r="GD66" s="4">
        <f t="shared" ca="1" si="153"/>
        <v>70.862440000000021</v>
      </c>
      <c r="GE66" s="4">
        <f t="shared" ca="1" si="81"/>
        <v>26.060827894900985</v>
      </c>
      <c r="GF66" s="4">
        <f t="shared" ca="1" si="154"/>
        <v>38.553243226891603</v>
      </c>
      <c r="GG66" s="4">
        <f t="shared" ca="1" si="82"/>
        <v>163.22909090909081</v>
      </c>
      <c r="GH66" s="4">
        <f t="shared" ca="1" si="83"/>
        <v>149.97656929814877</v>
      </c>
      <c r="GI66" s="4">
        <f t="shared" ca="1" si="84"/>
        <v>13.25252161094204</v>
      </c>
      <c r="GJ66">
        <f t="shared" ca="1" si="85"/>
        <v>10</v>
      </c>
      <c r="GK66">
        <f t="shared" ca="1" si="86"/>
        <v>0.68175132528949334</v>
      </c>
      <c r="GL66">
        <f t="shared" ca="1" si="87"/>
        <v>0.99892584138406038</v>
      </c>
      <c r="GM66">
        <f t="shared" ca="1" si="88"/>
        <v>0.8</v>
      </c>
      <c r="GN66">
        <f t="shared" ca="1" si="89"/>
        <v>0.54481521298360425</v>
      </c>
      <c r="GQ66">
        <v>6</v>
      </c>
      <c r="GR66" s="4">
        <f t="shared" ca="1" si="155"/>
        <v>333.88933419361365</v>
      </c>
      <c r="GS66" s="4">
        <f ca="1">VLOOKUP(HF65,Simulation!$S$10:$T$20,2)*Simulation!$E$20</f>
        <v>24</v>
      </c>
      <c r="GT66" s="4">
        <f ca="1">IF(HF66&lt;11,(Simulation!$E$16/11)+(Simulation!$E$15*Simulation!$E$17/10),Simulation!$E$16/11)</f>
        <v>46.109090909090838</v>
      </c>
      <c r="GU66" s="4">
        <f ca="1">VLOOKUP(HF66,Simulation!$O$10:$P$20,2)*Simulation!$E$18*Simulation!$E$15</f>
        <v>26.399999999999959</v>
      </c>
      <c r="GV66" s="4">
        <f t="shared" ca="1" si="156"/>
        <v>0</v>
      </c>
      <c r="GW66" s="4">
        <f>Simulation!$I$19</f>
        <v>0</v>
      </c>
      <c r="GX66" s="4">
        <f t="shared" ca="1" si="157"/>
        <v>11.565972968067481</v>
      </c>
      <c r="GY66" s="4">
        <f t="shared" ca="1" si="90"/>
        <v>32.740789657873108</v>
      </c>
      <c r="GZ66" s="4">
        <f t="shared" ca="1" si="158"/>
        <v>79.720245000000048</v>
      </c>
      <c r="HA66" s="4">
        <f t="shared" ca="1" si="91"/>
        <v>21.727035484033749</v>
      </c>
      <c r="HB66" s="4">
        <f t="shared" ca="1" si="159"/>
        <v>45.481579315746217</v>
      </c>
      <c r="HC66" s="4">
        <f t="shared" ca="1" si="92"/>
        <v>96.509090909090801</v>
      </c>
      <c r="HD66" s="4">
        <f t="shared" ca="1" si="93"/>
        <v>145.75404310997439</v>
      </c>
      <c r="HE66" s="4">
        <f t="shared" ca="1" si="94"/>
        <v>-49.244952200883588</v>
      </c>
      <c r="HF66">
        <f t="shared" ca="1" si="95"/>
        <v>9</v>
      </c>
      <c r="HG66">
        <f t="shared" ca="1" si="96"/>
        <v>0.75648418503814641</v>
      </c>
      <c r="HH66">
        <f t="shared" ca="1" si="97"/>
        <v>0.86739924803103718</v>
      </c>
      <c r="HI66">
        <f t="shared" ca="1" si="98"/>
        <v>0.6</v>
      </c>
      <c r="HJ66">
        <f t="shared" ca="1" si="99"/>
        <v>0.3937042879496761</v>
      </c>
      <c r="HM66">
        <v>6</v>
      </c>
      <c r="HN66" s="4">
        <f t="shared" ca="1" si="160"/>
        <v>-26.742508448492742</v>
      </c>
      <c r="HO66" s="4">
        <f ca="1">VLOOKUP(IB65,Simulation!$S$10:$T$20,2)*Simulation!$E$20</f>
        <v>12</v>
      </c>
      <c r="HP66" s="4">
        <f ca="1">IF(IB66&lt;11,(Simulation!$E$16/11)+(Simulation!$E$15*Simulation!$E$17/10),Simulation!$E$16/11)</f>
        <v>10.909090909090891</v>
      </c>
      <c r="HQ66" s="4">
        <f ca="1">VLOOKUP(IB66,Simulation!$O$10:$P$20,2)*Simulation!$E$18*Simulation!$E$15</f>
        <v>0</v>
      </c>
      <c r="HR66" s="4">
        <f t="shared" ca="1" si="161"/>
        <v>11.162996218554348</v>
      </c>
      <c r="HS66" s="4">
        <f>Simulation!$I$20</f>
        <v>0</v>
      </c>
      <c r="HT66" s="4">
        <f t="shared" ca="1" si="162"/>
        <v>-0.53485016896985482</v>
      </c>
      <c r="HU66" s="4">
        <f t="shared" ca="1" si="100"/>
        <v>27.397309438998228</v>
      </c>
      <c r="HV66" s="4">
        <f t="shared" ca="1" si="163"/>
        <v>70.862440000000021</v>
      </c>
      <c r="HW66" s="4">
        <f t="shared" ca="1" si="101"/>
        <v>13.905062915515078</v>
      </c>
      <c r="HX66" s="4">
        <f t="shared" ca="1" si="164"/>
        <v>34.794618877996456</v>
      </c>
      <c r="HY66" s="4">
        <f t="shared" ca="1" si="102"/>
        <v>34.07208712764524</v>
      </c>
      <c r="HZ66" s="4">
        <f t="shared" ca="1" si="103"/>
        <v>111.62996218554348</v>
      </c>
      <c r="IA66" s="4">
        <f t="shared" ca="1" si="104"/>
        <v>-77.557875057898229</v>
      </c>
      <c r="IB66">
        <f t="shared" ca="1" si="105"/>
        <v>11</v>
      </c>
      <c r="IC66">
        <f t="shared" ca="1" si="106"/>
        <v>0.61478142801659441</v>
      </c>
      <c r="ID66">
        <f t="shared" ca="1" si="107"/>
        <v>-0.20407148092119604</v>
      </c>
      <c r="IE66">
        <f t="shared" ca="1" si="108"/>
        <v>0.9</v>
      </c>
      <c r="IF66">
        <f t="shared" ca="1" si="109"/>
        <v>-0.11291342081237468</v>
      </c>
    </row>
    <row r="67" spans="1:240">
      <c r="A67">
        <v>7</v>
      </c>
      <c r="B67" s="4">
        <f t="shared" ca="1" si="110"/>
        <v>954.59730131877325</v>
      </c>
      <c r="C67" s="4">
        <f ca="1">VLOOKUP(P66,Simulation!$S$10:$T$20,2)*Simulation!$E$20</f>
        <v>168.00000000000003</v>
      </c>
      <c r="D67" s="4">
        <f ca="1">IF(P67&lt;11,(Simulation!$E$16/11)+(Simulation!$E$15*Simulation!$E$17/10),Simulation!$E$16/11)</f>
        <v>46.109090909090838</v>
      </c>
      <c r="E67" s="4">
        <f ca="1">VLOOKUP(P67,Simulation!$O$10:$P$20,2)*Simulation!$E$18*Simulation!$E$15</f>
        <v>126.7199999999998</v>
      </c>
      <c r="F67" s="4">
        <f t="shared" ca="1" si="111"/>
        <v>0</v>
      </c>
      <c r="G67" s="4">
        <f>Simulation!$I$10</f>
        <v>30</v>
      </c>
      <c r="H67" s="4">
        <f t="shared" ca="1" si="112"/>
        <v>35.464567546286929</v>
      </c>
      <c r="I67" s="4">
        <f t="shared" ca="1" si="0"/>
        <v>69.107612577144891</v>
      </c>
      <c r="J67" s="4">
        <f t="shared" ca="1" si="113"/>
        <v>218.68208606539483</v>
      </c>
      <c r="K67" s="4">
        <f t="shared" ca="1" si="1"/>
        <v>61.46870098622243</v>
      </c>
      <c r="L67" s="4">
        <f t="shared" ca="1" si="114"/>
        <v>118.21522515428977</v>
      </c>
      <c r="M67" s="4">
        <f t="shared" ca="1" si="2"/>
        <v>370.82909090909067</v>
      </c>
      <c r="N67" s="4">
        <f t="shared" ca="1" si="3"/>
        <v>384.72296717504906</v>
      </c>
      <c r="O67" s="4">
        <f t="shared" ca="1" si="4"/>
        <v>-13.893876265958397</v>
      </c>
      <c r="P67">
        <f t="shared" ca="1" si="5"/>
        <v>1</v>
      </c>
      <c r="Q67">
        <f t="shared" ca="1" si="6"/>
        <v>0.99917094893087888</v>
      </c>
      <c r="R67">
        <f t="shared" ca="1" si="7"/>
        <v>0.99999189003548383</v>
      </c>
      <c r="S67">
        <f t="shared" ca="1" si="8"/>
        <v>1</v>
      </c>
      <c r="T67">
        <f t="shared" ca="1" si="9"/>
        <v>0.99916284568993752</v>
      </c>
      <c r="W67">
        <v>7</v>
      </c>
      <c r="X67" s="4">
        <f t="shared" ca="1" si="115"/>
        <v>1396.2979782849081</v>
      </c>
      <c r="Y67" s="4">
        <f ca="1">VLOOKUP(AL66,Simulation!$S$10:$T$20,2)*Simulation!$E$20</f>
        <v>360</v>
      </c>
      <c r="Z67" s="4">
        <f ca="1">IF(AL67&lt;11,(Simulation!$E$16/11)+(Simulation!$E$15*Simulation!$E$17/10),Simulation!$E$16/11)</f>
        <v>46.109090909090838</v>
      </c>
      <c r="AA67" s="4">
        <f ca="1">VLOOKUP(AL67,Simulation!$O$10:$P$20,2)*Simulation!$E$18*Simulation!$E$15</f>
        <v>63.3599999999999</v>
      </c>
      <c r="AB67" s="4">
        <f t="shared" ca="1" si="116"/>
        <v>0</v>
      </c>
      <c r="AC67" s="4">
        <f>Simulation!$I$11</f>
        <v>0</v>
      </c>
      <c r="AD67" s="4">
        <f t="shared" ca="1" si="117"/>
        <v>35.464567546286929</v>
      </c>
      <c r="AE67" s="4">
        <f t="shared" ca="1" si="10"/>
        <v>90.34393173307474</v>
      </c>
      <c r="AF67" s="4">
        <f t="shared" ca="1" si="118"/>
        <v>279.25959565698162</v>
      </c>
      <c r="AG67" s="4">
        <f t="shared" ca="1" si="11"/>
        <v>73.584202904539779</v>
      </c>
      <c r="AH67" s="4">
        <f t="shared" ca="1" si="119"/>
        <v>160.68786346614948</v>
      </c>
      <c r="AI67" s="4">
        <f t="shared" ca="1" si="12"/>
        <v>469.46909090909071</v>
      </c>
      <c r="AJ67" s="4">
        <f t="shared" ca="1" si="13"/>
        <v>478.65229784088308</v>
      </c>
      <c r="AK67" s="4">
        <f t="shared" ca="1" si="14"/>
        <v>-9.1832069317923697</v>
      </c>
      <c r="AL67">
        <f t="shared" ca="1" si="15"/>
        <v>3</v>
      </c>
      <c r="AM67">
        <f t="shared" ca="1" si="16"/>
        <v>0.99990970651225741</v>
      </c>
      <c r="AN67">
        <f t="shared" ca="1" si="17"/>
        <v>0.99999114792765642</v>
      </c>
      <c r="AO67">
        <f t="shared" ca="1" si="18"/>
        <v>0.7</v>
      </c>
      <c r="AP67">
        <f t="shared" ca="1" si="19"/>
        <v>0.69993059866743879</v>
      </c>
      <c r="AS67">
        <v>7</v>
      </c>
      <c r="AT67" s="4">
        <f t="shared" ca="1" si="120"/>
        <v>1052.7390247358358</v>
      </c>
      <c r="AU67" s="4">
        <f ca="1">VLOOKUP(BH66,Simulation!$S$10:$T$20,2)*Simulation!$E$20</f>
        <v>96</v>
      </c>
      <c r="AV67" s="4">
        <f ca="1">IF(BH67&lt;11,(Simulation!$E$16/11)+(Simulation!$E$15*Simulation!$E$17/10),Simulation!$E$16/11)</f>
        <v>46.109090909090838</v>
      </c>
      <c r="AW67" s="4">
        <f ca="1">VLOOKUP(BH67,Simulation!$O$10:$P$20,2)*Simulation!$E$18*Simulation!$E$15</f>
        <v>52.799999999999919</v>
      </c>
      <c r="AX67" s="4">
        <f t="shared" ca="1" si="121"/>
        <v>0</v>
      </c>
      <c r="AY67" s="4">
        <f>Simulation!$I$12</f>
        <v>30</v>
      </c>
      <c r="AZ67" s="4">
        <f t="shared" ca="1" si="122"/>
        <v>48.206359039844848</v>
      </c>
      <c r="BA67" s="4">
        <f t="shared" ca="1" si="20"/>
        <v>62.961428583421252</v>
      </c>
      <c r="BB67" s="4">
        <f t="shared" ca="1" si="123"/>
        <v>155.89736800000006</v>
      </c>
      <c r="BC67" s="4">
        <f t="shared" ca="1" si="21"/>
        <v>55.282653119922436</v>
      </c>
      <c r="BD67" s="4">
        <f t="shared" ca="1" si="124"/>
        <v>105.9228571668425</v>
      </c>
      <c r="BE67" s="4">
        <f t="shared" ca="1" si="22"/>
        <v>224.90909090909076</v>
      </c>
      <c r="BF67" s="4">
        <f t="shared" ca="1" si="23"/>
        <v>322.34780874318858</v>
      </c>
      <c r="BG67" s="4">
        <f t="shared" ca="1" si="24"/>
        <v>-97.438717834097815</v>
      </c>
      <c r="BH67">
        <f t="shared" ca="1" si="25"/>
        <v>4</v>
      </c>
      <c r="BI67">
        <f t="shared" ca="1" si="26"/>
        <v>0.98872030872852334</v>
      </c>
      <c r="BJ67">
        <f t="shared" ca="1" si="27"/>
        <v>0.99999995956392485</v>
      </c>
      <c r="BK67">
        <f t="shared" ca="1" si="28"/>
        <v>1</v>
      </c>
      <c r="BL67">
        <f t="shared" ca="1" si="29"/>
        <v>0.98872026874855468</v>
      </c>
      <c r="BO67">
        <v>7</v>
      </c>
      <c r="BP67" s="4">
        <f t="shared" ca="1" si="125"/>
        <v>579.01719286955836</v>
      </c>
      <c r="BQ67" s="4">
        <f ca="1">VLOOKUP(CD66,Simulation!$S$10:$T$20,2)*Simulation!$E$20</f>
        <v>240</v>
      </c>
      <c r="BR67" s="4">
        <f ca="1">IF(CD67&lt;11,(Simulation!$E$16/11)+(Simulation!$E$15*Simulation!$E$17/10),Simulation!$E$16/11)</f>
        <v>46.109090909090838</v>
      </c>
      <c r="BS67" s="4">
        <f ca="1">VLOOKUP(CD67,Simulation!$O$10:$P$20,2)*Simulation!$E$18*Simulation!$E$15</f>
        <v>47.519999999999925</v>
      </c>
      <c r="BT67" s="4">
        <f t="shared" ca="1" si="126"/>
        <v>71.004903848794157</v>
      </c>
      <c r="BU67" s="4">
        <f>Simulation!$I$13</f>
        <v>90</v>
      </c>
      <c r="BV67" s="4">
        <f t="shared" ca="1" si="127"/>
        <v>11.580343857391167</v>
      </c>
      <c r="BW67" s="4">
        <f t="shared" ca="1" si="30"/>
        <v>120.03112179385465</v>
      </c>
      <c r="BX67" s="4">
        <f t="shared" ca="1" si="128"/>
        <v>477.2061674233334</v>
      </c>
      <c r="BY67" s="4">
        <f t="shared" ca="1" si="31"/>
        <v>101.23140541336227</v>
      </c>
      <c r="BZ67" s="4">
        <f t="shared" ca="1" si="129"/>
        <v>220.0622435877093</v>
      </c>
      <c r="CA67" s="4">
        <f t="shared" ca="1" si="32"/>
        <v>494.63399475788492</v>
      </c>
      <c r="CB67" s="4">
        <f t="shared" ca="1" si="33"/>
        <v>710.04903848794152</v>
      </c>
      <c r="CC67" s="4">
        <f t="shared" ca="1" si="34"/>
        <v>-215.4150437300566</v>
      </c>
      <c r="CD67">
        <f t="shared" ca="1" si="35"/>
        <v>5</v>
      </c>
      <c r="CE67">
        <f t="shared" ca="1" si="36"/>
        <v>0.99999994994713648</v>
      </c>
      <c r="CF67">
        <f t="shared" ca="1" si="37"/>
        <v>0.90699209811690007</v>
      </c>
      <c r="CG67">
        <f t="shared" ca="1" si="38"/>
        <v>0.7</v>
      </c>
      <c r="CH67">
        <f t="shared" ca="1" si="39"/>
        <v>0.63489443690354386</v>
      </c>
      <c r="CK67">
        <v>7</v>
      </c>
      <c r="CL67" s="4">
        <f t="shared" ca="1" si="130"/>
        <v>43.922395340305911</v>
      </c>
      <c r="CM67" s="4">
        <f ca="1">VLOOKUP(CZ66,Simulation!$S$10:$T$20,2)*Simulation!$E$20</f>
        <v>60</v>
      </c>
      <c r="CN67" s="4">
        <f ca="1">IF(CZ67&lt;11,(Simulation!$E$16/11)+(Simulation!$E$15*Simulation!$E$17/10),Simulation!$E$16/11)</f>
        <v>46.109090909090838</v>
      </c>
      <c r="CO67" s="4">
        <f ca="1">VLOOKUP(CZ67,Simulation!$O$10:$P$20,2)*Simulation!$E$18*Simulation!$E$15</f>
        <v>26.399999999999959</v>
      </c>
      <c r="CP67" s="4">
        <f t="shared" ca="1" si="131"/>
        <v>37.304885613111985</v>
      </c>
      <c r="CQ67" s="4">
        <f>Simulation!$I$14</f>
        <v>0</v>
      </c>
      <c r="CR67" s="4">
        <f t="shared" ca="1" si="132"/>
        <v>0.87844790680611817</v>
      </c>
      <c r="CS67" s="4">
        <f t="shared" ca="1" si="40"/>
        <v>67.73131667091053</v>
      </c>
      <c r="CT67" s="4">
        <f t="shared" ca="1" si="133"/>
        <v>253.33322300000015</v>
      </c>
      <c r="CU67" s="4">
        <f t="shared" ca="1" si="41"/>
        <v>51.105868553403084</v>
      </c>
      <c r="CV67" s="4">
        <f t="shared" ca="1" si="134"/>
        <v>115.46263334182105</v>
      </c>
      <c r="CW67" s="4">
        <f t="shared" ca="1" si="42"/>
        <v>169.81397652220278</v>
      </c>
      <c r="CX67" s="4">
        <f t="shared" ca="1" si="43"/>
        <v>373.04885613111986</v>
      </c>
      <c r="CY67" s="4">
        <f t="shared" ca="1" si="44"/>
        <v>-203.23487960891708</v>
      </c>
      <c r="CZ67">
        <f t="shared" ca="1" si="45"/>
        <v>9</v>
      </c>
      <c r="DA67">
        <f t="shared" ca="1" si="46"/>
        <v>0.99976646218073273</v>
      </c>
      <c r="DB67">
        <f t="shared" ca="1" si="47"/>
        <v>8.2250696797305844E-2</v>
      </c>
      <c r="DC67">
        <f t="shared" ca="1" si="48"/>
        <v>0.6</v>
      </c>
      <c r="DD67">
        <f t="shared" ca="1" si="49"/>
        <v>4.9338892889365549E-2</v>
      </c>
      <c r="DG67">
        <v>7</v>
      </c>
      <c r="DH67" s="4">
        <f t="shared" ca="1" si="135"/>
        <v>306.43973081808826</v>
      </c>
      <c r="DI67" s="4">
        <f ca="1">VLOOKUP(DV66,Simulation!$S$10:$T$20,2)*Simulation!$E$20</f>
        <v>48</v>
      </c>
      <c r="DJ67" s="4">
        <f ca="1">IF(DV67&lt;11,(Simulation!$E$16/11)+(Simulation!$E$15*Simulation!$E$17/10),Simulation!$E$16/11)</f>
        <v>46.109090909090838</v>
      </c>
      <c r="DK67" s="4">
        <f ca="1">VLOOKUP(DV67,Simulation!$O$10:$P$20,2)*Simulation!$E$18*Simulation!$E$15</f>
        <v>31.67999999999995</v>
      </c>
      <c r="DL67" s="4">
        <f t="shared" ca="1" si="136"/>
        <v>14.096654900567898</v>
      </c>
      <c r="DM67" s="4">
        <f>Simulation!$I$15</f>
        <v>0</v>
      </c>
      <c r="DN67" s="4">
        <f t="shared" ca="1" si="137"/>
        <v>6.1287946163617653</v>
      </c>
      <c r="DO67" s="4">
        <f t="shared" ca="1" si="50"/>
        <v>38.234936281136285</v>
      </c>
      <c r="DP67" s="4">
        <f t="shared" ca="1" si="138"/>
        <v>77.948684000000029</v>
      </c>
      <c r="DQ67" s="4">
        <f t="shared" ca="1" si="51"/>
        <v>18.654134108180887</v>
      </c>
      <c r="DR67" s="4">
        <f t="shared" ca="1" si="139"/>
        <v>56.469872562272563</v>
      </c>
      <c r="DS67" s="4">
        <f t="shared" ca="1" si="52"/>
        <v>139.88574580965869</v>
      </c>
      <c r="DT67" s="4">
        <f t="shared" ca="1" si="53"/>
        <v>140.96654900567898</v>
      </c>
      <c r="DU67" s="4">
        <f t="shared" ca="1" si="54"/>
        <v>-1.0808031960202982</v>
      </c>
      <c r="DV67">
        <f t="shared" ca="1" si="55"/>
        <v>8</v>
      </c>
      <c r="DW67">
        <f t="shared" ca="1" si="56"/>
        <v>0.66556664405102672</v>
      </c>
      <c r="DX67">
        <f t="shared" ca="1" si="57"/>
        <v>0.5673592102346473</v>
      </c>
      <c r="DY67">
        <f t="shared" ca="1" si="58"/>
        <v>0.7</v>
      </c>
      <c r="DZ67">
        <f t="shared" ca="1" si="59"/>
        <v>0.26433075586912058</v>
      </c>
      <c r="EC67">
        <v>7</v>
      </c>
      <c r="ED67" s="4">
        <f t="shared" ca="1" si="140"/>
        <v>1073.2576433998447</v>
      </c>
      <c r="EE67" s="4">
        <f ca="1">VLOOKUP(ER66,Simulation!$S$10:$T$20,2)*Simulation!$E$20</f>
        <v>84.000000000000014</v>
      </c>
      <c r="EF67" s="4">
        <f ca="1">IF(ER67&lt;11,(Simulation!$E$16/11)+(Simulation!$E$15*Simulation!$E$17/10),Simulation!$E$16/11)</f>
        <v>46.109090909090838</v>
      </c>
      <c r="EG67" s="4">
        <f ca="1">VLOOKUP(ER67,Simulation!$O$10:$P$20,2)*Simulation!$E$18*Simulation!$E$15</f>
        <v>79.199999999999875</v>
      </c>
      <c r="EH67" s="4">
        <f t="shared" ca="1" si="141"/>
        <v>0</v>
      </c>
      <c r="EI67" s="4">
        <f>Simulation!$I$16</f>
        <v>0</v>
      </c>
      <c r="EJ67" s="4">
        <f t="shared" ca="1" si="142"/>
        <v>16.940961768681767</v>
      </c>
      <c r="EK67" s="4">
        <f t="shared" ca="1" si="60"/>
        <v>45.869058496862571</v>
      </c>
      <c r="EL67" s="4">
        <f t="shared" ca="1" si="143"/>
        <v>136.41019700000007</v>
      </c>
      <c r="EM67" s="4">
        <f t="shared" ca="1" si="61"/>
        <v>35.752520284340896</v>
      </c>
      <c r="EN67" s="4">
        <f t="shared" ca="1" si="144"/>
        <v>71.738116993725143</v>
      </c>
      <c r="EO67" s="4">
        <f t="shared" ca="1" si="62"/>
        <v>209.30909090909074</v>
      </c>
      <c r="EP67" s="4">
        <f t="shared" ca="1" si="63"/>
        <v>234.97273754988532</v>
      </c>
      <c r="EQ67" s="4">
        <f t="shared" ca="1" si="64"/>
        <v>-25.663646640794582</v>
      </c>
      <c r="ER67">
        <f t="shared" ca="1" si="65"/>
        <v>2</v>
      </c>
      <c r="ES67">
        <f t="shared" ca="1" si="66"/>
        <v>0.9514442309264618</v>
      </c>
      <c r="ET67">
        <f t="shared" ca="1" si="67"/>
        <v>0.98345601979452768</v>
      </c>
      <c r="EU67">
        <f t="shared" ca="1" si="68"/>
        <v>1</v>
      </c>
      <c r="EV67">
        <f t="shared" ca="1" si="69"/>
        <v>0.93570355640340352</v>
      </c>
      <c r="EY67">
        <v>7</v>
      </c>
      <c r="EZ67" s="4">
        <f t="shared" ca="1" si="145"/>
        <v>306.11909808177006</v>
      </c>
      <c r="FA67" s="4">
        <f ca="1">VLOOKUP(FN66,Simulation!$S$10:$T$20,2)*Simulation!$E$20</f>
        <v>72</v>
      </c>
      <c r="FB67" s="4">
        <f ca="1">IF(FN67&lt;11,(Simulation!$E$16/11)+(Simulation!$E$15*Simulation!$E$17/10),Simulation!$E$16/11)</f>
        <v>46.109090909090838</v>
      </c>
      <c r="FC67" s="4">
        <f ca="1">VLOOKUP(FN67,Simulation!$O$10:$P$20,2)*Simulation!$E$18*Simulation!$E$15</f>
        <v>42.239999999999938</v>
      </c>
      <c r="FD67" s="4">
        <f t="shared" ca="1" si="146"/>
        <v>25.827819193944713</v>
      </c>
      <c r="FE67" s="4">
        <f>Simulation!$I$17</f>
        <v>0</v>
      </c>
      <c r="FF67" s="4">
        <f t="shared" ca="1" si="147"/>
        <v>6.1223819616354014</v>
      </c>
      <c r="FG67" s="4">
        <f t="shared" ca="1" si="70"/>
        <v>50.325474796993909</v>
      </c>
      <c r="FH67" s="4">
        <f t="shared" ca="1" si="148"/>
        <v>165.64095350000011</v>
      </c>
      <c r="FI67" s="4">
        <f t="shared" ca="1" si="71"/>
        <v>36.189381680817718</v>
      </c>
      <c r="FJ67" s="4">
        <f t="shared" ca="1" si="149"/>
        <v>80.650949593987818</v>
      </c>
      <c r="FK67" s="4">
        <f t="shared" ca="1" si="72"/>
        <v>186.17691010303548</v>
      </c>
      <c r="FL67" s="4">
        <f t="shared" ca="1" si="73"/>
        <v>258.27819193944714</v>
      </c>
      <c r="FM67" s="4">
        <f t="shared" ca="1" si="74"/>
        <v>-72.101281836411658</v>
      </c>
      <c r="FN67">
        <f t="shared" ca="1" si="75"/>
        <v>6</v>
      </c>
      <c r="FO67">
        <f t="shared" ca="1" si="76"/>
        <v>0.98283636870135993</v>
      </c>
      <c r="FP67">
        <f t="shared" ca="1" si="77"/>
        <v>0.32706655337552304</v>
      </c>
      <c r="FQ67">
        <f t="shared" ca="1" si="78"/>
        <v>0.7</v>
      </c>
      <c r="FR67">
        <f t="shared" ca="1" si="79"/>
        <v>0.22501703255028799</v>
      </c>
      <c r="FU67">
        <v>7</v>
      </c>
      <c r="FV67" s="4">
        <f t="shared" ca="1" si="150"/>
        <v>286.91291431542169</v>
      </c>
      <c r="FW67" s="4">
        <f ca="1">VLOOKUP(GJ66,Simulation!$S$10:$T$20,2)*Simulation!$E$20</f>
        <v>24</v>
      </c>
      <c r="FX67" s="4">
        <f ca="1">IF(GJ67&lt;11,(Simulation!$E$16/11)+(Simulation!$E$15*Simulation!$E$17/10),Simulation!$E$16/11)</f>
        <v>46.109090909090838</v>
      </c>
      <c r="FY67" s="4">
        <f ca="1">VLOOKUP(GJ67,Simulation!$O$10:$P$20,2)*Simulation!$E$18*Simulation!$E$15</f>
        <v>36.959999999999944</v>
      </c>
      <c r="FZ67" s="4">
        <f t="shared" ca="1" si="151"/>
        <v>13.714190311248748</v>
      </c>
      <c r="GA67" s="4">
        <f>Simulation!$I$18</f>
        <v>0</v>
      </c>
      <c r="GB67" s="4">
        <f t="shared" ca="1" si="152"/>
        <v>5.7382582863084339</v>
      </c>
      <c r="GC67" s="4">
        <f t="shared" ca="1" si="80"/>
        <v>34.996094883024796</v>
      </c>
      <c r="GD67" s="4">
        <f t="shared" ca="1" si="153"/>
        <v>77.948684000000029</v>
      </c>
      <c r="GE67" s="4">
        <f t="shared" ca="1" si="81"/>
        <v>18.458865943154223</v>
      </c>
      <c r="GF67" s="4">
        <f t="shared" ca="1" si="154"/>
        <v>49.992189766049592</v>
      </c>
      <c r="GG67" s="4">
        <f t="shared" ca="1" si="82"/>
        <v>120.78328122033953</v>
      </c>
      <c r="GH67" s="4">
        <f t="shared" ca="1" si="83"/>
        <v>137.14190311248748</v>
      </c>
      <c r="GI67" s="4">
        <f t="shared" ca="1" si="84"/>
        <v>-16.358621892147951</v>
      </c>
      <c r="GJ67">
        <f t="shared" ca="1" si="85"/>
        <v>7</v>
      </c>
      <c r="GK67">
        <f t="shared" ca="1" si="86"/>
        <v>0.81877992981704206</v>
      </c>
      <c r="GL67">
        <f t="shared" ca="1" si="87"/>
        <v>0.37404438838605147</v>
      </c>
      <c r="GM67">
        <f t="shared" ca="1" si="88"/>
        <v>0.6</v>
      </c>
      <c r="GN67">
        <f t="shared" ca="1" si="89"/>
        <v>0.18375602284271378</v>
      </c>
      <c r="GQ67">
        <v>7</v>
      </c>
      <c r="GR67" s="4">
        <f t="shared" ca="1" si="155"/>
        <v>284.64438199273008</v>
      </c>
      <c r="GS67" s="4">
        <f ca="1">VLOOKUP(HF66,Simulation!$S$10:$T$20,2)*Simulation!$E$20</f>
        <v>36</v>
      </c>
      <c r="GT67" s="4">
        <f ca="1">IF(HF67&lt;11,(Simulation!$E$16/11)+(Simulation!$E$15*Simulation!$E$17/10),Simulation!$E$16/11)</f>
        <v>46.109090909090838</v>
      </c>
      <c r="GU67" s="4">
        <f ca="1">VLOOKUP(HF67,Simulation!$O$10:$P$20,2)*Simulation!$E$18*Simulation!$E$15</f>
        <v>21.119999999999969</v>
      </c>
      <c r="GV67" s="4">
        <f t="shared" ca="1" si="156"/>
        <v>14.806239537811106</v>
      </c>
      <c r="GW67" s="4">
        <f>Simulation!$I$19</f>
        <v>0</v>
      </c>
      <c r="GX67" s="4">
        <f t="shared" ca="1" si="157"/>
        <v>5.6928876398546011</v>
      </c>
      <c r="GY67" s="4">
        <f t="shared" ca="1" si="90"/>
        <v>34.29234051832907</v>
      </c>
      <c r="GZ67" s="4">
        <f t="shared" ca="1" si="158"/>
        <v>87.692269500000066</v>
      </c>
      <c r="HA67" s="4">
        <f t="shared" ca="1" si="91"/>
        <v>20.384897719927316</v>
      </c>
      <c r="HB67" s="4">
        <f t="shared" ca="1" si="159"/>
        <v>48.584681036658132</v>
      </c>
      <c r="HC67" s="4">
        <f t="shared" ca="1" si="92"/>
        <v>118.03533044690192</v>
      </c>
      <c r="HD67" s="4">
        <f t="shared" ca="1" si="93"/>
        <v>148.06239537811106</v>
      </c>
      <c r="HE67" s="4">
        <f t="shared" ca="1" si="94"/>
        <v>-30.027064931209139</v>
      </c>
      <c r="HF67">
        <f t="shared" ca="1" si="95"/>
        <v>10</v>
      </c>
      <c r="HG67">
        <f t="shared" ca="1" si="96"/>
        <v>0.76768614811054969</v>
      </c>
      <c r="HH67">
        <f t="shared" ca="1" si="97"/>
        <v>0.73164864051461609</v>
      </c>
      <c r="HI67">
        <f t="shared" ca="1" si="98"/>
        <v>0.9</v>
      </c>
      <c r="HJ67">
        <f t="shared" ca="1" si="99"/>
        <v>0.5055088739462873</v>
      </c>
      <c r="HM67">
        <v>7</v>
      </c>
      <c r="HN67" s="4">
        <f t="shared" ca="1" si="160"/>
        <v>-104.30038350639097</v>
      </c>
      <c r="HO67" s="4">
        <f ca="1">VLOOKUP(IB66,Simulation!$S$10:$T$20,2)*Simulation!$E$20</f>
        <v>12</v>
      </c>
      <c r="HP67" s="4">
        <f ca="1">IF(IB67&lt;11,(Simulation!$E$16/11)+(Simulation!$E$15*Simulation!$E$17/10),Simulation!$E$16/11)</f>
        <v>10.909090909090891</v>
      </c>
      <c r="HQ67" s="4">
        <f ca="1">VLOOKUP(IB67,Simulation!$O$10:$P$20,2)*Simulation!$E$18*Simulation!$E$15</f>
        <v>0</v>
      </c>
      <c r="HR67" s="4">
        <f t="shared" ca="1" si="161"/>
        <v>11.901440299239889</v>
      </c>
      <c r="HS67" s="4">
        <f>Simulation!$I$20</f>
        <v>0</v>
      </c>
      <c r="HT67" s="4">
        <f t="shared" ca="1" si="162"/>
        <v>-2.0860076701278194</v>
      </c>
      <c r="HU67" s="4">
        <f t="shared" ca="1" si="100"/>
        <v>28.604993697590579</v>
      </c>
      <c r="HV67" s="4">
        <f t="shared" ca="1" si="163"/>
        <v>77.948684000000029</v>
      </c>
      <c r="HW67" s="4">
        <f t="shared" ca="1" si="101"/>
        <v>14.546732964936096</v>
      </c>
      <c r="HX67" s="4">
        <f t="shared" ca="1" si="164"/>
        <v>37.209987395181159</v>
      </c>
      <c r="HY67" s="4">
        <f t="shared" ca="1" si="102"/>
        <v>34.810531208330779</v>
      </c>
      <c r="HZ67" s="4">
        <f t="shared" ca="1" si="103"/>
        <v>119.01440299239889</v>
      </c>
      <c r="IA67" s="4">
        <f t="shared" ca="1" si="104"/>
        <v>-84.203871784068099</v>
      </c>
      <c r="IB67">
        <f t="shared" ca="1" si="105"/>
        <v>11</v>
      </c>
      <c r="IC67">
        <f t="shared" ca="1" si="106"/>
        <v>0.60280503740710989</v>
      </c>
      <c r="ID67">
        <f t="shared" ca="1" si="107"/>
        <v>0.29127845632522964</v>
      </c>
      <c r="IE67">
        <f t="shared" ca="1" si="108"/>
        <v>0.9</v>
      </c>
      <c r="IF67">
        <f t="shared" ca="1" si="109"/>
        <v>0.15802570868491375</v>
      </c>
    </row>
    <row r="68" spans="1:240">
      <c r="A68">
        <v>8</v>
      </c>
      <c r="B68" s="4">
        <f t="shared" ca="1" si="110"/>
        <v>940.70342505281485</v>
      </c>
      <c r="C68" s="4">
        <f ca="1">VLOOKUP(P67,Simulation!$S$10:$T$20,2)*Simulation!$E$20</f>
        <v>360</v>
      </c>
      <c r="D68" s="4">
        <f ca="1">IF(P68&lt;11,(Simulation!$E$16/11)+(Simulation!$E$15*Simulation!$E$17/10),Simulation!$E$16/11)</f>
        <v>46.109090909090838</v>
      </c>
      <c r="E68" s="4">
        <f ca="1">VLOOKUP(P68,Simulation!$O$10:$P$20,2)*Simulation!$E$18*Simulation!$E$15</f>
        <v>126.7199999999998</v>
      </c>
      <c r="F68" s="4">
        <f t="shared" ca="1" si="111"/>
        <v>0</v>
      </c>
      <c r="G68" s="4">
        <f>Simulation!$I$10</f>
        <v>30</v>
      </c>
      <c r="H68" s="4">
        <f t="shared" ca="1" si="112"/>
        <v>38.472296717504904</v>
      </c>
      <c r="I68" s="4">
        <f t="shared" ca="1" si="0"/>
        <v>74.120494529174849</v>
      </c>
      <c r="J68" s="4">
        <f t="shared" ca="1" si="113"/>
        <v>188.14068501056298</v>
      </c>
      <c r="K68" s="4">
        <f t="shared" ca="1" si="1"/>
        <v>56.864285360865047</v>
      </c>
      <c r="L68" s="4">
        <f t="shared" ca="1" si="114"/>
        <v>128.2409890583497</v>
      </c>
      <c r="M68" s="4">
        <f t="shared" ca="1" si="2"/>
        <v>562.82909090909061</v>
      </c>
      <c r="N68" s="4">
        <f t="shared" ca="1" si="3"/>
        <v>357.59776161810777</v>
      </c>
      <c r="O68" s="4">
        <f t="shared" ca="1" si="4"/>
        <v>205.23132929098284</v>
      </c>
      <c r="P68">
        <f t="shared" ca="1" si="5"/>
        <v>1</v>
      </c>
      <c r="Q68">
        <f t="shared" ca="1" si="6"/>
        <v>0.99246479220900063</v>
      </c>
      <c r="R68">
        <f t="shared" ca="1" si="7"/>
        <v>0.99999695893259632</v>
      </c>
      <c r="S68">
        <f t="shared" ca="1" si="8"/>
        <v>1</v>
      </c>
      <c r="T68">
        <f t="shared" ca="1" si="9"/>
        <v>0.9924617740566718</v>
      </c>
      <c r="W68">
        <v>8</v>
      </c>
      <c r="X68" s="4">
        <f t="shared" ca="1" si="115"/>
        <v>1387.1147713531159</v>
      </c>
      <c r="Y68" s="4">
        <f ca="1">VLOOKUP(AL67,Simulation!$S$10:$T$20,2)*Simulation!$E$20</f>
        <v>168.00000000000003</v>
      </c>
      <c r="Z68" s="4">
        <f ca="1">IF(AL68&lt;11,(Simulation!$E$16/11)+(Simulation!$E$15*Simulation!$E$17/10),Simulation!$E$16/11)</f>
        <v>46.109090909090838</v>
      </c>
      <c r="AA68" s="4">
        <f ca="1">VLOOKUP(AL68,Simulation!$O$10:$P$20,2)*Simulation!$E$18*Simulation!$E$15</f>
        <v>52.799999999999919</v>
      </c>
      <c r="AB68" s="4">
        <f t="shared" ca="1" si="116"/>
        <v>0</v>
      </c>
      <c r="AC68" s="4">
        <f>Simulation!$I$11</f>
        <v>0</v>
      </c>
      <c r="AD68" s="4">
        <f t="shared" ca="1" si="117"/>
        <v>38.472296717504904</v>
      </c>
      <c r="AE68" s="4">
        <f t="shared" ca="1" si="10"/>
        <v>89.775382973480518</v>
      </c>
      <c r="AF68" s="4">
        <f t="shared" ca="1" si="118"/>
        <v>307.1855552226798</v>
      </c>
      <c r="AG68" s="4">
        <f t="shared" ca="1" si="11"/>
        <v>80.673259403288412</v>
      </c>
      <c r="AH68" s="4">
        <f t="shared" ca="1" si="119"/>
        <v>159.55076594696104</v>
      </c>
      <c r="AI68" s="4">
        <f t="shared" ca="1" si="12"/>
        <v>266.90909090909076</v>
      </c>
      <c r="AJ68" s="4">
        <f t="shared" ca="1" si="13"/>
        <v>516.10649431695367</v>
      </c>
      <c r="AK68" s="4">
        <f t="shared" ca="1" si="14"/>
        <v>-249.19740340786291</v>
      </c>
      <c r="AL68">
        <f t="shared" ca="1" si="15"/>
        <v>4</v>
      </c>
      <c r="AM68">
        <f t="shared" ca="1" si="16"/>
        <v>0.99995969605399393</v>
      </c>
      <c r="AN68">
        <f t="shared" ca="1" si="17"/>
        <v>0.99999859410289393</v>
      </c>
      <c r="AO68">
        <f t="shared" ca="1" si="18"/>
        <v>1</v>
      </c>
      <c r="AP68">
        <f t="shared" ca="1" si="19"/>
        <v>0.99995829021355109</v>
      </c>
      <c r="AS68">
        <v>8</v>
      </c>
      <c r="AT68" s="4">
        <f t="shared" ca="1" si="120"/>
        <v>955.30030690173794</v>
      </c>
      <c r="AU68" s="4">
        <f ca="1">VLOOKUP(BH67,Simulation!$S$10:$T$20,2)*Simulation!$E$20</f>
        <v>96</v>
      </c>
      <c r="AV68" s="4">
        <f ca="1">IF(BH68&lt;11,(Simulation!$E$16/11)+(Simulation!$E$15*Simulation!$E$17/10),Simulation!$E$16/11)</f>
        <v>46.109090909090838</v>
      </c>
      <c r="AW68" s="4">
        <f ca="1">VLOOKUP(BH68,Simulation!$O$10:$P$20,2)*Simulation!$E$18*Simulation!$E$15</f>
        <v>79.199999999999875</v>
      </c>
      <c r="AX68" s="4">
        <f t="shared" ca="1" si="121"/>
        <v>0</v>
      </c>
      <c r="AY68" s="4">
        <f>Simulation!$I$12</f>
        <v>30</v>
      </c>
      <c r="AZ68" s="4">
        <f t="shared" ca="1" si="122"/>
        <v>47.865229784088307</v>
      </c>
      <c r="BA68" s="4">
        <f t="shared" ca="1" si="20"/>
        <v>63.724634790531432</v>
      </c>
      <c r="BB68" s="4">
        <f t="shared" ca="1" si="123"/>
        <v>171.48710480000008</v>
      </c>
      <c r="BC68" s="4">
        <f t="shared" ca="1" si="21"/>
        <v>58.230035852044168</v>
      </c>
      <c r="BD68" s="4">
        <f t="shared" ca="1" si="124"/>
        <v>107.44926958106286</v>
      </c>
      <c r="BE68" s="4">
        <f t="shared" ca="1" si="22"/>
        <v>251.30909090909071</v>
      </c>
      <c r="BF68" s="4">
        <f t="shared" ca="1" si="23"/>
        <v>341.30700522666399</v>
      </c>
      <c r="BG68" s="4">
        <f t="shared" ca="1" si="24"/>
        <v>-89.997914317573276</v>
      </c>
      <c r="BH68">
        <f t="shared" ca="1" si="25"/>
        <v>2</v>
      </c>
      <c r="BI68">
        <f t="shared" ca="1" si="26"/>
        <v>0.98459626719134608</v>
      </c>
      <c r="BJ68">
        <f t="shared" ca="1" si="27"/>
        <v>0.99999995998659441</v>
      </c>
      <c r="BK68">
        <f t="shared" ca="1" si="28"/>
        <v>1</v>
      </c>
      <c r="BL68">
        <f t="shared" ca="1" si="29"/>
        <v>0.98459622779429634</v>
      </c>
      <c r="BO68">
        <v>8</v>
      </c>
      <c r="BP68" s="4">
        <f t="shared" ca="1" si="125"/>
        <v>363.60214913950176</v>
      </c>
      <c r="BQ68" s="4">
        <f ca="1">VLOOKUP(CD67,Simulation!$S$10:$T$20,2)*Simulation!$E$20</f>
        <v>84.000000000000014</v>
      </c>
      <c r="BR68" s="4">
        <f ca="1">IF(CD68&lt;11,(Simulation!$E$16/11)+(Simulation!$E$15*Simulation!$E$17/10),Simulation!$E$16/11)</f>
        <v>46.109090909090838</v>
      </c>
      <c r="BS68" s="4">
        <f ca="1">VLOOKUP(CD68,Simulation!$O$10:$P$20,2)*Simulation!$E$18*Simulation!$E$15</f>
        <v>47.519999999999925</v>
      </c>
      <c r="BT68" s="4">
        <f t="shared" ca="1" si="126"/>
        <v>76.916171188764196</v>
      </c>
      <c r="BU68" s="4">
        <f>Simulation!$I$13</f>
        <v>90</v>
      </c>
      <c r="BV68" s="4">
        <f t="shared" ca="1" si="127"/>
        <v>7.272042982790035</v>
      </c>
      <c r="BW68" s="4">
        <f t="shared" ca="1" si="30"/>
        <v>128.34150641465692</v>
      </c>
      <c r="BX68" s="4">
        <f t="shared" ca="1" si="128"/>
        <v>524.92678416566673</v>
      </c>
      <c r="BY68" s="4">
        <f t="shared" ca="1" si="31"/>
        <v>108.62137832452837</v>
      </c>
      <c r="BZ68" s="4">
        <f t="shared" ca="1" si="129"/>
        <v>236.68301282931384</v>
      </c>
      <c r="CA68" s="4">
        <f t="shared" ca="1" si="32"/>
        <v>344.54526209785502</v>
      </c>
      <c r="CB68" s="4">
        <f t="shared" ca="1" si="33"/>
        <v>769.16171188764201</v>
      </c>
      <c r="CC68" s="4">
        <f t="shared" ca="1" si="34"/>
        <v>-424.616449789787</v>
      </c>
      <c r="CD68">
        <f t="shared" ca="1" si="35"/>
        <v>5</v>
      </c>
      <c r="CE68">
        <f t="shared" ca="1" si="36"/>
        <v>0.99999998993242989</v>
      </c>
      <c r="CF68">
        <f t="shared" ca="1" si="37"/>
        <v>0.65490824987477492</v>
      </c>
      <c r="CG68">
        <f t="shared" ca="1" si="38"/>
        <v>0.8</v>
      </c>
      <c r="CH68">
        <f t="shared" ca="1" si="39"/>
        <v>0.52392659462515212</v>
      </c>
      <c r="CK68">
        <v>8</v>
      </c>
      <c r="CL68" s="4">
        <f t="shared" ca="1" si="130"/>
        <v>-159.31248426861117</v>
      </c>
      <c r="CM68" s="4">
        <f ca="1">VLOOKUP(CZ67,Simulation!$S$10:$T$20,2)*Simulation!$E$20</f>
        <v>36</v>
      </c>
      <c r="CN68" s="4">
        <f ca="1">IF(CZ68&lt;11,(Simulation!$E$16/11)+(Simulation!$E$15*Simulation!$E$17/10),Simulation!$E$16/11)</f>
        <v>10.909090909090891</v>
      </c>
      <c r="CO68" s="4">
        <f ca="1">VLOOKUP(CZ68,Simulation!$O$10:$P$20,2)*Simulation!$E$18*Simulation!$E$15</f>
        <v>0</v>
      </c>
      <c r="CP68" s="4">
        <f t="shared" ca="1" si="131"/>
        <v>40.179528918712847</v>
      </c>
      <c r="CQ68" s="4">
        <f>Simulation!$I$14</f>
        <v>0</v>
      </c>
      <c r="CR68" s="4">
        <f t="shared" ca="1" si="132"/>
        <v>-3.1862496853722235</v>
      </c>
      <c r="CS68" s="4">
        <f t="shared" ca="1" si="40"/>
        <v>72.174809355186653</v>
      </c>
      <c r="CT68" s="4">
        <f t="shared" ca="1" si="133"/>
        <v>278.66654530000017</v>
      </c>
      <c r="CU68" s="4">
        <f t="shared" ca="1" si="41"/>
        <v>54.140184217313923</v>
      </c>
      <c r="CV68" s="4">
        <f t="shared" ca="1" si="134"/>
        <v>124.34961871037329</v>
      </c>
      <c r="CW68" s="4">
        <f t="shared" ca="1" si="42"/>
        <v>87.08861982780374</v>
      </c>
      <c r="CX68" s="4">
        <f t="shared" ca="1" si="43"/>
        <v>401.7952891871285</v>
      </c>
      <c r="CY68" s="4">
        <f t="shared" ca="1" si="44"/>
        <v>-314.70666935932479</v>
      </c>
      <c r="CZ68">
        <f t="shared" ca="1" si="45"/>
        <v>11</v>
      </c>
      <c r="DA68">
        <f t="shared" ca="1" si="46"/>
        <v>0.99988254890612871</v>
      </c>
      <c r="DB68">
        <f t="shared" ca="1" si="47"/>
        <v>8.5292659963590742E-2</v>
      </c>
      <c r="DC68">
        <f t="shared" ca="1" si="48"/>
        <v>0.8</v>
      </c>
      <c r="DD68">
        <f t="shared" ca="1" si="49"/>
        <v>6.8226113797903068E-2</v>
      </c>
      <c r="DG68">
        <v>8</v>
      </c>
      <c r="DH68" s="4">
        <f t="shared" ca="1" si="135"/>
        <v>305.35892762206799</v>
      </c>
      <c r="DI68" s="4">
        <f ca="1">VLOOKUP(DV67,Simulation!$S$10:$T$20,2)*Simulation!$E$20</f>
        <v>48</v>
      </c>
      <c r="DJ68" s="4">
        <f ca="1">IF(DV68&lt;11,(Simulation!$E$16/11)+(Simulation!$E$15*Simulation!$E$17/10),Simulation!$E$16/11)</f>
        <v>46.109090909090838</v>
      </c>
      <c r="DK68" s="4">
        <f ca="1">VLOOKUP(DV68,Simulation!$O$10:$P$20,2)*Simulation!$E$18*Simulation!$E$15</f>
        <v>36.959999999999944</v>
      </c>
      <c r="DL68" s="4">
        <f t="shared" ca="1" si="136"/>
        <v>0</v>
      </c>
      <c r="DM68" s="4">
        <f>Simulation!$I$15</f>
        <v>0</v>
      </c>
      <c r="DN68" s="4">
        <f t="shared" ca="1" si="137"/>
        <v>37.304885613111985</v>
      </c>
      <c r="DO68" s="4">
        <f t="shared" ca="1" si="50"/>
        <v>33.494424834279826</v>
      </c>
      <c r="DP68" s="4">
        <f t="shared" ca="1" si="138"/>
        <v>85.743552400000041</v>
      </c>
      <c r="DQ68" s="4">
        <f t="shared" ca="1" si="51"/>
        <v>35.801153286556001</v>
      </c>
      <c r="DR68" s="4">
        <f t="shared" ca="1" si="139"/>
        <v>46.988849668559659</v>
      </c>
      <c r="DS68" s="4">
        <f t="shared" ca="1" si="52"/>
        <v>131.06909090909079</v>
      </c>
      <c r="DT68" s="4">
        <f t="shared" ca="1" si="53"/>
        <v>192.34401613394786</v>
      </c>
      <c r="DU68" s="4">
        <f t="shared" ca="1" si="54"/>
        <v>-61.274925224857071</v>
      </c>
      <c r="DV68">
        <f t="shared" ca="1" si="55"/>
        <v>7</v>
      </c>
      <c r="DW68">
        <f t="shared" ca="1" si="56"/>
        <v>0.83507952175156364</v>
      </c>
      <c r="DX68">
        <f t="shared" ca="1" si="57"/>
        <v>0.9999958301910008</v>
      </c>
      <c r="DY68">
        <f t="shared" ca="1" si="58"/>
        <v>0.8</v>
      </c>
      <c r="DZ68">
        <f t="shared" ca="1" si="59"/>
        <v>0.668060831703567</v>
      </c>
      <c r="EC68">
        <v>8</v>
      </c>
      <c r="ED68" s="4">
        <f t="shared" ca="1" si="140"/>
        <v>1047.5939967590502</v>
      </c>
      <c r="EE68" s="4">
        <f ca="1">VLOOKUP(ER67,Simulation!$S$10:$T$20,2)*Simulation!$E$20</f>
        <v>240</v>
      </c>
      <c r="EF68" s="4">
        <f ca="1">IF(ER68&lt;11,(Simulation!$E$16/11)+(Simulation!$E$15*Simulation!$E$17/10),Simulation!$E$16/11)</f>
        <v>46.109090909090838</v>
      </c>
      <c r="EG68" s="4">
        <f ca="1">VLOOKUP(ER68,Simulation!$O$10:$P$20,2)*Simulation!$E$18*Simulation!$E$15</f>
        <v>63.3599999999999</v>
      </c>
      <c r="EH68" s="4">
        <f t="shared" ca="1" si="141"/>
        <v>0</v>
      </c>
      <c r="EI68" s="4">
        <f>Simulation!$I$16</f>
        <v>0</v>
      </c>
      <c r="EJ68" s="4">
        <f t="shared" ca="1" si="142"/>
        <v>14.096654900567898</v>
      </c>
      <c r="EK68" s="4">
        <f t="shared" ca="1" si="60"/>
        <v>49.162122924980885</v>
      </c>
      <c r="EL68" s="4">
        <f t="shared" ca="1" si="143"/>
        <v>150.05121670000008</v>
      </c>
      <c r="EM68" s="4">
        <f t="shared" ca="1" si="61"/>
        <v>37.058570790283966</v>
      </c>
      <c r="EN68" s="4">
        <f t="shared" ca="1" si="144"/>
        <v>78.32424584996177</v>
      </c>
      <c r="EO68" s="4">
        <f t="shared" ca="1" si="62"/>
        <v>349.46909090909071</v>
      </c>
      <c r="EP68" s="4">
        <f t="shared" ca="1" si="63"/>
        <v>250.36856531583283</v>
      </c>
      <c r="EQ68" s="4">
        <f t="shared" ca="1" si="64"/>
        <v>99.100525593257885</v>
      </c>
      <c r="ER68">
        <f t="shared" ca="1" si="65"/>
        <v>3</v>
      </c>
      <c r="ES68">
        <f t="shared" ca="1" si="66"/>
        <v>0.97819844002545853</v>
      </c>
      <c r="ET68">
        <f t="shared" ca="1" si="67"/>
        <v>0.96744759128947611</v>
      </c>
      <c r="EU68">
        <f t="shared" ca="1" si="68"/>
        <v>1</v>
      </c>
      <c r="EV68">
        <f t="shared" ca="1" si="69"/>
        <v>0.9463557246057529</v>
      </c>
      <c r="EY68">
        <v>8</v>
      </c>
      <c r="EZ68" s="4">
        <f t="shared" ca="1" si="145"/>
        <v>234.0178162453584</v>
      </c>
      <c r="FA68" s="4">
        <f ca="1">VLOOKUP(FN67,Simulation!$S$10:$T$20,2)*Simulation!$E$20</f>
        <v>72</v>
      </c>
      <c r="FB68" s="4">
        <f ca="1">IF(FN68&lt;11,(Simulation!$E$16/11)+(Simulation!$E$15*Simulation!$E$17/10),Simulation!$E$16/11)</f>
        <v>46.109090909090838</v>
      </c>
      <c r="FC68" s="4">
        <f ca="1">VLOOKUP(FN68,Simulation!$O$10:$P$20,2)*Simulation!$E$18*Simulation!$E$15</f>
        <v>31.67999999999995</v>
      </c>
      <c r="FD68" s="4">
        <f t="shared" ca="1" si="146"/>
        <v>27.87129584306021</v>
      </c>
      <c r="FE68" s="4">
        <f>Simulation!$I$17</f>
        <v>0</v>
      </c>
      <c r="FF68" s="4">
        <f t="shared" ca="1" si="147"/>
        <v>4.6803563249071685</v>
      </c>
      <c r="FG68" s="4">
        <f t="shared" ca="1" si="70"/>
        <v>53.04636532324119</v>
      </c>
      <c r="FH68" s="4">
        <f t="shared" ca="1" si="148"/>
        <v>182.20504885000014</v>
      </c>
      <c r="FI68" s="4">
        <f t="shared" ca="1" si="71"/>
        <v>38.781187932453612</v>
      </c>
      <c r="FJ68" s="4">
        <f t="shared" ca="1" si="149"/>
        <v>86.09273064648238</v>
      </c>
      <c r="FK68" s="4">
        <f t="shared" ca="1" si="72"/>
        <v>177.660386752151</v>
      </c>
      <c r="FL68" s="4">
        <f t="shared" ca="1" si="73"/>
        <v>278.7129584306021</v>
      </c>
      <c r="FM68" s="4">
        <f t="shared" ca="1" si="74"/>
        <v>-101.0525716784511</v>
      </c>
      <c r="FN68">
        <f t="shared" ca="1" si="75"/>
        <v>8</v>
      </c>
      <c r="FO68">
        <f t="shared" ca="1" si="76"/>
        <v>0.99305312133873846</v>
      </c>
      <c r="FP68">
        <f t="shared" ca="1" si="77"/>
        <v>0.11771314724994814</v>
      </c>
      <c r="FQ68">
        <f t="shared" ca="1" si="78"/>
        <v>0.9</v>
      </c>
      <c r="FR68">
        <f t="shared" ca="1" si="79"/>
        <v>0.10520586746925079</v>
      </c>
      <c r="FU68">
        <v>8</v>
      </c>
      <c r="FV68" s="4">
        <f t="shared" ca="1" si="150"/>
        <v>270.55429242327375</v>
      </c>
      <c r="FW68" s="4">
        <f ca="1">VLOOKUP(GJ67,Simulation!$S$10:$T$20,2)*Simulation!$E$20</f>
        <v>60</v>
      </c>
      <c r="FX68" s="4">
        <f ca="1">IF(GJ68&lt;11,(Simulation!$E$16/11)+(Simulation!$E$15*Simulation!$E$17/10),Simulation!$E$16/11)</f>
        <v>46.109090909090838</v>
      </c>
      <c r="FY68" s="4">
        <f ca="1">VLOOKUP(GJ68,Simulation!$O$10:$P$20,2)*Simulation!$E$18*Simulation!$E$15</f>
        <v>26.399999999999959</v>
      </c>
      <c r="FZ68" s="4">
        <f t="shared" ca="1" si="151"/>
        <v>14.38658755047795</v>
      </c>
      <c r="GA68" s="4">
        <f>Simulation!$I$18</f>
        <v>0</v>
      </c>
      <c r="GB68" s="4">
        <f t="shared" ca="1" si="152"/>
        <v>5.4110858484654747</v>
      </c>
      <c r="GC68" s="4">
        <f t="shared" ca="1" si="80"/>
        <v>32.856983852081243</v>
      </c>
      <c r="GD68" s="4">
        <f t="shared" ca="1" si="153"/>
        <v>85.743552400000041</v>
      </c>
      <c r="GE68" s="4">
        <f t="shared" ca="1" si="81"/>
        <v>19.854253404232747</v>
      </c>
      <c r="GF68" s="4">
        <f t="shared" ca="1" si="154"/>
        <v>45.713967704162492</v>
      </c>
      <c r="GG68" s="4">
        <f t="shared" ca="1" si="82"/>
        <v>146.89567845956873</v>
      </c>
      <c r="GH68" s="4">
        <f t="shared" ca="1" si="83"/>
        <v>143.8658755047795</v>
      </c>
      <c r="GI68" s="4">
        <f t="shared" ca="1" si="84"/>
        <v>3.0298029547892327</v>
      </c>
      <c r="GJ68">
        <f t="shared" ca="1" si="85"/>
        <v>9</v>
      </c>
      <c r="GK68">
        <f t="shared" ca="1" si="86"/>
        <v>0.86228093712800558</v>
      </c>
      <c r="GL68">
        <f t="shared" ca="1" si="87"/>
        <v>0.53696438807828883</v>
      </c>
      <c r="GM68">
        <f t="shared" ca="1" si="88"/>
        <v>0.9</v>
      </c>
      <c r="GN68">
        <f t="shared" ca="1" si="89"/>
        <v>0.41671274018086168</v>
      </c>
      <c r="GQ68">
        <v>8</v>
      </c>
      <c r="GR68" s="4">
        <f t="shared" ca="1" si="155"/>
        <v>254.61731706152094</v>
      </c>
      <c r="GS68" s="4">
        <f ca="1">VLOOKUP(HF67,Simulation!$S$10:$T$20,2)*Simulation!$E$20</f>
        <v>24</v>
      </c>
      <c r="GT68" s="4">
        <f ca="1">IF(HF68&lt;11,(Simulation!$E$16/11)+(Simulation!$E$15*Simulation!$E$17/10),Simulation!$E$16/11)</f>
        <v>46.109090909090838</v>
      </c>
      <c r="GU68" s="4">
        <f ca="1">VLOOKUP(HF68,Simulation!$O$10:$P$20,2)*Simulation!$E$18*Simulation!$E$15</f>
        <v>42.239999999999938</v>
      </c>
      <c r="GV68" s="4">
        <f t="shared" ca="1" si="156"/>
        <v>15.806938114819758</v>
      </c>
      <c r="GW68" s="4">
        <f>Simulation!$I$19</f>
        <v>0</v>
      </c>
      <c r="GX68" s="4">
        <f t="shared" ca="1" si="157"/>
        <v>5.0923463412304191</v>
      </c>
      <c r="GY68" s="4">
        <f t="shared" ca="1" si="90"/>
        <v>34.677065896351849</v>
      </c>
      <c r="GZ68" s="4">
        <f t="shared" ca="1" si="158"/>
        <v>96.461496450000084</v>
      </c>
      <c r="HA68" s="4">
        <f t="shared" ca="1" si="91"/>
        <v>21.838472460615225</v>
      </c>
      <c r="HB68" s="4">
        <f t="shared" ca="1" si="159"/>
        <v>49.35413179270369</v>
      </c>
      <c r="HC68" s="4">
        <f t="shared" ca="1" si="92"/>
        <v>128.15602902391055</v>
      </c>
      <c r="HD68" s="4">
        <f t="shared" ca="1" si="93"/>
        <v>158.06938114819758</v>
      </c>
      <c r="HE68" s="4">
        <f t="shared" ca="1" si="94"/>
        <v>-29.91335212428703</v>
      </c>
      <c r="HF68">
        <f t="shared" ca="1" si="95"/>
        <v>6</v>
      </c>
      <c r="HG68">
        <f t="shared" ca="1" si="96"/>
        <v>0.90880166100205984</v>
      </c>
      <c r="HH68">
        <f t="shared" ca="1" si="97"/>
        <v>0.20493736731518616</v>
      </c>
      <c r="HI68">
        <f t="shared" ca="1" si="98"/>
        <v>0.8</v>
      </c>
      <c r="HJ68">
        <f t="shared" ca="1" si="99"/>
        <v>0.14899793585394436</v>
      </c>
      <c r="HM68">
        <v>8</v>
      </c>
      <c r="HN68" s="4">
        <f t="shared" ca="1" si="160"/>
        <v>-188.50425529045907</v>
      </c>
      <c r="HO68" s="4">
        <f ca="1">VLOOKUP(IB67,Simulation!$S$10:$T$20,2)*Simulation!$E$20</f>
        <v>12</v>
      </c>
      <c r="HP68" s="4">
        <f ca="1">IF(IB68&lt;11,(Simulation!$E$16/11)+(Simulation!$E$15*Simulation!$E$17/10),Simulation!$E$16/11)</f>
        <v>46.109090909090838</v>
      </c>
      <c r="HQ68" s="4">
        <f ca="1">VLOOKUP(IB68,Simulation!$O$10:$P$20,2)*Simulation!$E$18*Simulation!$E$15</f>
        <v>21.119999999999969</v>
      </c>
      <c r="HR68" s="4">
        <f t="shared" ca="1" si="161"/>
        <v>12.707286905335275</v>
      </c>
      <c r="HS68" s="4">
        <f>Simulation!$I$20</f>
        <v>0</v>
      </c>
      <c r="HT68" s="4">
        <f t="shared" ca="1" si="162"/>
        <v>-3.7700851058091813</v>
      </c>
      <c r="HU68" s="4">
        <f t="shared" ca="1" si="100"/>
        <v>29.835733832066481</v>
      </c>
      <c r="HV68" s="4">
        <f t="shared" ca="1" si="163"/>
        <v>85.743552400000041</v>
      </c>
      <c r="HW68" s="4">
        <f t="shared" ca="1" si="101"/>
        <v>15.263667927095419</v>
      </c>
      <c r="HX68" s="4">
        <f t="shared" ca="1" si="164"/>
        <v>39.671467664132962</v>
      </c>
      <c r="HY68" s="4">
        <f t="shared" ca="1" si="102"/>
        <v>91.936377814426095</v>
      </c>
      <c r="HZ68" s="4">
        <f t="shared" ca="1" si="103"/>
        <v>127.07286905335275</v>
      </c>
      <c r="IA68" s="4">
        <f t="shared" ca="1" si="104"/>
        <v>-35.136491238926652</v>
      </c>
      <c r="IB68">
        <f t="shared" ca="1" si="105"/>
        <v>10</v>
      </c>
      <c r="IC68">
        <f t="shared" ca="1" si="106"/>
        <v>0.77354202605770794</v>
      </c>
      <c r="ID68">
        <f t="shared" ca="1" si="107"/>
        <v>-1.6841423823468982E-2</v>
      </c>
      <c r="IE68">
        <f t="shared" ca="1" si="108"/>
        <v>0.9</v>
      </c>
      <c r="IF68">
        <f t="shared" ca="1" si="109"/>
        <v>-1.1724794195492471E-2</v>
      </c>
    </row>
    <row r="69" spans="1:240">
      <c r="A69">
        <v>9</v>
      </c>
      <c r="B69" s="4">
        <f t="shared" ca="1" si="110"/>
        <v>1145.9347543437977</v>
      </c>
      <c r="C69" s="4">
        <f ca="1">VLOOKUP(P68,Simulation!$S$10:$T$20,2)*Simulation!$E$20</f>
        <v>360</v>
      </c>
      <c r="D69" s="4">
        <f ca="1">IF(P69&lt;11,(Simulation!$E$16/11)+(Simulation!$E$15*Simulation!$E$17/10),Simulation!$E$16/11)</f>
        <v>46.109090909090838</v>
      </c>
      <c r="E69" s="4">
        <f ca="1">VLOOKUP(P69,Simulation!$O$10:$P$20,2)*Simulation!$E$18*Simulation!$E$15</f>
        <v>79.199999999999875</v>
      </c>
      <c r="F69" s="4">
        <f t="shared" ca="1" si="111"/>
        <v>0</v>
      </c>
      <c r="G69" s="4">
        <f>Simulation!$I$10</f>
        <v>30</v>
      </c>
      <c r="H69" s="4">
        <f t="shared" ca="1" si="112"/>
        <v>35.759776161810777</v>
      </c>
      <c r="I69" s="4">
        <f t="shared" ca="1" si="0"/>
        <v>69.599626936351285</v>
      </c>
      <c r="J69" s="4">
        <f t="shared" ca="1" si="113"/>
        <v>229.18695086875954</v>
      </c>
      <c r="K69" s="4">
        <f t="shared" ca="1" si="1"/>
        <v>63.717278254657295</v>
      </c>
      <c r="L69" s="4">
        <f t="shared" ca="1" si="114"/>
        <v>119.19925387270258</v>
      </c>
      <c r="M69" s="4">
        <f t="shared" ca="1" si="2"/>
        <v>515.30909090909063</v>
      </c>
      <c r="N69" s="4">
        <f t="shared" ca="1" si="3"/>
        <v>398.26363222157892</v>
      </c>
      <c r="O69" s="4">
        <f t="shared" ca="1" si="4"/>
        <v>117.04545868751171</v>
      </c>
      <c r="P69">
        <f t="shared" ca="1" si="5"/>
        <v>2</v>
      </c>
      <c r="Q69">
        <f t="shared" ca="1" si="6"/>
        <v>0.99915046081316317</v>
      </c>
      <c r="R69">
        <f t="shared" ca="1" si="7"/>
        <v>0.99999085686128475</v>
      </c>
      <c r="S69">
        <f t="shared" ca="1" si="8"/>
        <v>0.9</v>
      </c>
      <c r="T69">
        <f t="shared" ca="1" si="9"/>
        <v>0.89922719289771236</v>
      </c>
      <c r="W69">
        <v>9</v>
      </c>
      <c r="X69" s="4">
        <f t="shared" ca="1" si="115"/>
        <v>1137.9173679452529</v>
      </c>
      <c r="Y69" s="4">
        <f ca="1">VLOOKUP(AL68,Simulation!$S$10:$T$20,2)*Simulation!$E$20</f>
        <v>96</v>
      </c>
      <c r="Z69" s="4">
        <f ca="1">IF(AL69&lt;11,(Simulation!$E$16/11)+(Simulation!$E$15*Simulation!$E$17/10),Simulation!$E$16/11)</f>
        <v>46.109090909090838</v>
      </c>
      <c r="AA69" s="4">
        <f ca="1">VLOOKUP(AL69,Simulation!$O$10:$P$20,2)*Simulation!$E$18*Simulation!$E$15</f>
        <v>126.7199999999998</v>
      </c>
      <c r="AB69" s="4">
        <f t="shared" ca="1" si="116"/>
        <v>0</v>
      </c>
      <c r="AC69" s="4">
        <f>Simulation!$I$11</f>
        <v>0</v>
      </c>
      <c r="AD69" s="4">
        <f t="shared" ca="1" si="117"/>
        <v>35.759776161810777</v>
      </c>
      <c r="AE69" s="4">
        <f t="shared" ca="1" si="10"/>
        <v>96.017749052825607</v>
      </c>
      <c r="AF69" s="4">
        <f t="shared" ca="1" si="118"/>
        <v>337.90411074494779</v>
      </c>
      <c r="AG69" s="4">
        <f t="shared" ca="1" si="11"/>
        <v>85.460710229894943</v>
      </c>
      <c r="AH69" s="4">
        <f t="shared" ca="1" si="119"/>
        <v>172.03549810565121</v>
      </c>
      <c r="AI69" s="4">
        <f t="shared" ca="1" si="12"/>
        <v>268.82909090909061</v>
      </c>
      <c r="AJ69" s="4">
        <f t="shared" ca="1" si="13"/>
        <v>555.1423461894791</v>
      </c>
      <c r="AK69" s="4">
        <f t="shared" ca="1" si="14"/>
        <v>-286.31325528038849</v>
      </c>
      <c r="AL69">
        <f t="shared" ca="1" si="15"/>
        <v>1</v>
      </c>
      <c r="AM69">
        <f t="shared" ca="1" si="16"/>
        <v>0.99999026232830879</v>
      </c>
      <c r="AN69">
        <f t="shared" ca="1" si="17"/>
        <v>0.99999604131184083</v>
      </c>
      <c r="AO69">
        <f t="shared" ca="1" si="18"/>
        <v>0.6</v>
      </c>
      <c r="AP69">
        <f t="shared" ca="1" si="19"/>
        <v>0.59999178220721883</v>
      </c>
      <c r="AS69">
        <v>9</v>
      </c>
      <c r="AT69" s="4">
        <f t="shared" ca="1" si="120"/>
        <v>865.30239258416464</v>
      </c>
      <c r="AU69" s="4">
        <f ca="1">VLOOKUP(BH68,Simulation!$S$10:$T$20,2)*Simulation!$E$20</f>
        <v>240</v>
      </c>
      <c r="AV69" s="4">
        <f ca="1">IF(BH69&lt;11,(Simulation!$E$16/11)+(Simulation!$E$15*Simulation!$E$17/10),Simulation!$E$16/11)</f>
        <v>46.109090909090838</v>
      </c>
      <c r="AW69" s="4">
        <f ca="1">VLOOKUP(BH69,Simulation!$O$10:$P$20,2)*Simulation!$E$18*Simulation!$E$15</f>
        <v>63.3599999999999</v>
      </c>
      <c r="AX69" s="4">
        <f t="shared" ca="1" si="121"/>
        <v>0</v>
      </c>
      <c r="AY69" s="4">
        <f>Simulation!$I$12</f>
        <v>30</v>
      </c>
      <c r="AZ69" s="4">
        <f t="shared" ca="1" si="122"/>
        <v>51.610649431695364</v>
      </c>
      <c r="BA69" s="4">
        <f t="shared" ca="1" si="20"/>
        <v>66.884500871110674</v>
      </c>
      <c r="BB69" s="4">
        <f t="shared" ca="1" si="123"/>
        <v>188.63581528000012</v>
      </c>
      <c r="BC69" s="4">
        <f t="shared" ca="1" si="21"/>
        <v>63.532487771847705</v>
      </c>
      <c r="BD69" s="4">
        <f t="shared" ca="1" si="124"/>
        <v>113.76900174222133</v>
      </c>
      <c r="BE69" s="4">
        <f t="shared" ca="1" si="22"/>
        <v>379.46909090909071</v>
      </c>
      <c r="BF69" s="4">
        <f t="shared" ca="1" si="23"/>
        <v>370.66345335465383</v>
      </c>
      <c r="BG69" s="4">
        <f t="shared" ca="1" si="24"/>
        <v>8.8056375544368848</v>
      </c>
      <c r="BH69">
        <f t="shared" ca="1" si="25"/>
        <v>3</v>
      </c>
      <c r="BI69">
        <f t="shared" ca="1" si="26"/>
        <v>0.99402745159810846</v>
      </c>
      <c r="BJ69">
        <f t="shared" ca="1" si="27"/>
        <v>0.99999999235026049</v>
      </c>
      <c r="BK69">
        <f t="shared" ca="1" si="28"/>
        <v>0.8</v>
      </c>
      <c r="BL69">
        <f t="shared" ca="1" si="29"/>
        <v>0.79522195519524597</v>
      </c>
      <c r="BO69">
        <v>9</v>
      </c>
      <c r="BP69" s="4">
        <f t="shared" ca="1" si="125"/>
        <v>-61.014300650285236</v>
      </c>
      <c r="BQ69" s="4">
        <f ca="1">VLOOKUP(CD68,Simulation!$S$10:$T$20,2)*Simulation!$E$20</f>
        <v>84.000000000000014</v>
      </c>
      <c r="BR69" s="4">
        <f ca="1">IF(CD69&lt;11,(Simulation!$E$16/11)+(Simulation!$E$15*Simulation!$E$17/10),Simulation!$E$16/11)</f>
        <v>46.109090909090838</v>
      </c>
      <c r="BS69" s="4">
        <f ca="1">VLOOKUP(CD69,Simulation!$O$10:$P$20,2)*Simulation!$E$18*Simulation!$E$15</f>
        <v>42.239999999999938</v>
      </c>
      <c r="BT69" s="4">
        <f t="shared" ca="1" si="126"/>
        <v>82.926654472711192</v>
      </c>
      <c r="BU69" s="4">
        <f>Simulation!$I$13</f>
        <v>90</v>
      </c>
      <c r="BV69" s="4">
        <f t="shared" ca="1" si="127"/>
        <v>-1.2202860130057047</v>
      </c>
      <c r="BW69" s="4">
        <f t="shared" ca="1" si="30"/>
        <v>138.19361864794033</v>
      </c>
      <c r="BX69" s="4">
        <f t="shared" ca="1" si="128"/>
        <v>577.41946258223345</v>
      </c>
      <c r="BY69" s="4">
        <f t="shared" ca="1" si="31"/>
        <v>114.87374950994383</v>
      </c>
      <c r="BZ69" s="4">
        <f t="shared" ca="1" si="129"/>
        <v>256.38723729588065</v>
      </c>
      <c r="CA69" s="4">
        <f t="shared" ca="1" si="32"/>
        <v>345.27574538180204</v>
      </c>
      <c r="CB69" s="4">
        <f t="shared" ca="1" si="33"/>
        <v>829.26654472711198</v>
      </c>
      <c r="CC69" s="4">
        <f t="shared" ca="1" si="34"/>
        <v>-483.99079934530994</v>
      </c>
      <c r="CD69">
        <f t="shared" ca="1" si="35"/>
        <v>6</v>
      </c>
      <c r="CE69">
        <f t="shared" ca="1" si="36"/>
        <v>0.99999999930487382</v>
      </c>
      <c r="CF69">
        <f t="shared" ca="1" si="37"/>
        <v>-0.24053941300759127</v>
      </c>
      <c r="CG69">
        <f t="shared" ca="1" si="38"/>
        <v>1</v>
      </c>
      <c r="CH69">
        <f t="shared" ca="1" si="39"/>
        <v>-0.24053941284038602</v>
      </c>
      <c r="CK69">
        <v>9</v>
      </c>
      <c r="CL69" s="4">
        <f t="shared" ca="1" si="130"/>
        <v>-474.01915362793596</v>
      </c>
      <c r="CM69" s="4">
        <f ca="1">VLOOKUP(CZ68,Simulation!$S$10:$T$20,2)*Simulation!$E$20</f>
        <v>12</v>
      </c>
      <c r="CN69" s="4">
        <f ca="1">IF(CZ69&lt;11,(Simulation!$E$16/11)+(Simulation!$E$15*Simulation!$E$17/10),Simulation!$E$16/11)</f>
        <v>46.109090909090838</v>
      </c>
      <c r="CO69" s="4">
        <f ca="1">VLOOKUP(CZ69,Simulation!$O$10:$P$20,2)*Simulation!$E$18*Simulation!$E$15</f>
        <v>21.119999999999969</v>
      </c>
      <c r="CP69" s="4">
        <f t="shared" ca="1" si="131"/>
        <v>43.058514671835027</v>
      </c>
      <c r="CQ69" s="4">
        <f>Simulation!$I$14</f>
        <v>0</v>
      </c>
      <c r="CR69" s="4">
        <f t="shared" ca="1" si="132"/>
        <v>-9.4803830725587197</v>
      </c>
      <c r="CS69" s="4">
        <f t="shared" ca="1" si="40"/>
        <v>76.965881531188089</v>
      </c>
      <c r="CT69" s="4">
        <f t="shared" ca="1" si="133"/>
        <v>306.53319983000023</v>
      </c>
      <c r="CU69" s="4">
        <f t="shared" ca="1" si="41"/>
        <v>56.566448429720687</v>
      </c>
      <c r="CV69" s="4">
        <f t="shared" ca="1" si="134"/>
        <v>133.93176306237618</v>
      </c>
      <c r="CW69" s="4">
        <f t="shared" ca="1" si="42"/>
        <v>122.28760558092584</v>
      </c>
      <c r="CX69" s="4">
        <f t="shared" ca="1" si="43"/>
        <v>430.5851467183503</v>
      </c>
      <c r="CY69" s="4">
        <f t="shared" ca="1" si="44"/>
        <v>-308.29754113742445</v>
      </c>
      <c r="CZ69">
        <f t="shared" ca="1" si="45"/>
        <v>10</v>
      </c>
      <c r="DA69">
        <f t="shared" ca="1" si="46"/>
        <v>0.9999615594932999</v>
      </c>
      <c r="DB69">
        <f t="shared" ca="1" si="47"/>
        <v>-0.40234727951693011</v>
      </c>
      <c r="DC69">
        <f t="shared" ca="1" si="48"/>
        <v>0.6</v>
      </c>
      <c r="DD69">
        <f t="shared" ca="1" si="49"/>
        <v>-0.24139908785018163</v>
      </c>
      <c r="DG69">
        <v>9</v>
      </c>
      <c r="DH69" s="4">
        <f t="shared" ca="1" si="135"/>
        <v>244.08400239721092</v>
      </c>
      <c r="DI69" s="4">
        <f ca="1">VLOOKUP(DV68,Simulation!$S$10:$T$20,2)*Simulation!$E$20</f>
        <v>60</v>
      </c>
      <c r="DJ69" s="4">
        <f ca="1">IF(DV69&lt;11,(Simulation!$E$16/11)+(Simulation!$E$15*Simulation!$E$17/10),Simulation!$E$16/11)</f>
        <v>46.109090909090838</v>
      </c>
      <c r="DK69" s="4">
        <f ca="1">VLOOKUP(DV69,Simulation!$O$10:$P$20,2)*Simulation!$E$18*Simulation!$E$15</f>
        <v>47.519999999999925</v>
      </c>
      <c r="DL69" s="4">
        <f t="shared" ca="1" si="136"/>
        <v>16.256134526224105</v>
      </c>
      <c r="DM69" s="4">
        <f>Simulation!$I$15</f>
        <v>0</v>
      </c>
      <c r="DN69" s="4">
        <f t="shared" ca="1" si="137"/>
        <v>4.8816800479442186</v>
      </c>
      <c r="DO69" s="4">
        <f t="shared" ca="1" si="50"/>
        <v>42.057336022324641</v>
      </c>
      <c r="DP69" s="4">
        <f t="shared" ca="1" si="138"/>
        <v>94.317907640000058</v>
      </c>
      <c r="DQ69" s="4">
        <f t="shared" ca="1" si="51"/>
        <v>21.304421551972119</v>
      </c>
      <c r="DR69" s="4">
        <f t="shared" ca="1" si="139"/>
        <v>64.114672044649282</v>
      </c>
      <c r="DS69" s="4">
        <f t="shared" ca="1" si="52"/>
        <v>169.88522543531488</v>
      </c>
      <c r="DT69" s="4">
        <f t="shared" ca="1" si="53"/>
        <v>162.56134526224105</v>
      </c>
      <c r="DU69" s="4">
        <f t="shared" ca="1" si="54"/>
        <v>7.3238801730738317</v>
      </c>
      <c r="DV69">
        <f t="shared" ca="1" si="55"/>
        <v>5</v>
      </c>
      <c r="DW69">
        <f t="shared" ca="1" si="56"/>
        <v>0.78594483267795545</v>
      </c>
      <c r="DX69">
        <f t="shared" ca="1" si="57"/>
        <v>0.63452150474670121</v>
      </c>
      <c r="DY69">
        <f t="shared" ca="1" si="58"/>
        <v>1</v>
      </c>
      <c r="DZ69">
        <f t="shared" ca="1" si="59"/>
        <v>0.49869889787871058</v>
      </c>
      <c r="EC69">
        <v>9</v>
      </c>
      <c r="ED69" s="4">
        <f t="shared" ca="1" si="140"/>
        <v>1146.694522352308</v>
      </c>
      <c r="EE69" s="4">
        <f ca="1">VLOOKUP(ER68,Simulation!$S$10:$T$20,2)*Simulation!$E$20</f>
        <v>168.00000000000003</v>
      </c>
      <c r="EF69" s="4">
        <f ca="1">IF(ER69&lt;11,(Simulation!$E$16/11)+(Simulation!$E$15*Simulation!$E$17/10),Simulation!$E$16/11)</f>
        <v>46.109090909090838</v>
      </c>
      <c r="EG69" s="4">
        <f ca="1">VLOOKUP(ER69,Simulation!$O$10:$P$20,2)*Simulation!$E$18*Simulation!$E$15</f>
        <v>52.799999999999919</v>
      </c>
      <c r="EH69" s="4">
        <f t="shared" ca="1" si="141"/>
        <v>0</v>
      </c>
      <c r="EI69" s="4">
        <f>Simulation!$I$16</f>
        <v>0</v>
      </c>
      <c r="EJ69" s="4">
        <f t="shared" ca="1" si="142"/>
        <v>19.234401613394787</v>
      </c>
      <c r="EK69" s="4">
        <f t="shared" ca="1" si="60"/>
        <v>51.728094219305468</v>
      </c>
      <c r="EL69" s="4">
        <f t="shared" ca="1" si="143"/>
        <v>165.05633837000011</v>
      </c>
      <c r="EM69" s="4">
        <f t="shared" ca="1" si="61"/>
        <v>42.628468480697421</v>
      </c>
      <c r="EN69" s="4">
        <f t="shared" ca="1" si="144"/>
        <v>83.456188438610937</v>
      </c>
      <c r="EO69" s="4">
        <f t="shared" ca="1" si="62"/>
        <v>266.90909090909076</v>
      </c>
      <c r="EP69" s="4">
        <f t="shared" ca="1" si="63"/>
        <v>278.64730268339781</v>
      </c>
      <c r="EQ69" s="4">
        <f t="shared" ca="1" si="64"/>
        <v>-11.738211774307047</v>
      </c>
      <c r="ER69">
        <f t="shared" ca="1" si="65"/>
        <v>4</v>
      </c>
      <c r="ES69">
        <f t="shared" ca="1" si="66"/>
        <v>0.99223908474083311</v>
      </c>
      <c r="ET69">
        <f t="shared" ca="1" si="67"/>
        <v>0.99720224326669216</v>
      </c>
      <c r="EU69">
        <f t="shared" ca="1" si="68"/>
        <v>0.6</v>
      </c>
      <c r="EV69">
        <f t="shared" ca="1" si="69"/>
        <v>0.59367782469626895</v>
      </c>
      <c r="EY69">
        <v>9</v>
      </c>
      <c r="EZ69" s="4">
        <f t="shared" ca="1" si="145"/>
        <v>132.9652445669073</v>
      </c>
      <c r="FA69" s="4">
        <f ca="1">VLOOKUP(FN68,Simulation!$S$10:$T$20,2)*Simulation!$E$20</f>
        <v>48</v>
      </c>
      <c r="FB69" s="4">
        <f ca="1">IF(FN69&lt;11,(Simulation!$E$16/11)+(Simulation!$E$15*Simulation!$E$17/10),Simulation!$E$16/11)</f>
        <v>46.109090909090838</v>
      </c>
      <c r="FC69" s="4">
        <f ca="1">VLOOKUP(FN69,Simulation!$O$10:$P$20,2)*Simulation!$E$18*Simulation!$E$15</f>
        <v>26.399999999999959</v>
      </c>
      <c r="FD69" s="4">
        <f t="shared" ca="1" si="146"/>
        <v>30.095178155744112</v>
      </c>
      <c r="FE69" s="4">
        <f>Simulation!$I$17</f>
        <v>0</v>
      </c>
      <c r="FF69" s="4">
        <f t="shared" ca="1" si="147"/>
        <v>2.6593048913381461</v>
      </c>
      <c r="FG69" s="4">
        <f t="shared" ca="1" si="70"/>
        <v>56.452159738433686</v>
      </c>
      <c r="FH69" s="4">
        <f t="shared" ca="1" si="148"/>
        <v>200.42555373500016</v>
      </c>
      <c r="FI69" s="4">
        <f t="shared" ca="1" si="71"/>
        <v>41.414763192669106</v>
      </c>
      <c r="FJ69" s="4">
        <f t="shared" ca="1" si="149"/>
        <v>92.904319476867371</v>
      </c>
      <c r="FK69" s="4">
        <f t="shared" ca="1" si="72"/>
        <v>150.60426906483491</v>
      </c>
      <c r="FL69" s="4">
        <f t="shared" ca="1" si="73"/>
        <v>300.95178155744111</v>
      </c>
      <c r="FM69" s="4">
        <f t="shared" ca="1" si="74"/>
        <v>-150.3475124926062</v>
      </c>
      <c r="FN69">
        <f t="shared" ca="1" si="75"/>
        <v>9</v>
      </c>
      <c r="FO69">
        <f t="shared" ca="1" si="76"/>
        <v>0.99783723547032133</v>
      </c>
      <c r="FP69">
        <f t="shared" ca="1" si="77"/>
        <v>0.33960337945131547</v>
      </c>
      <c r="FQ69">
        <f t="shared" ca="1" si="78"/>
        <v>0.7</v>
      </c>
      <c r="FR69">
        <f t="shared" ca="1" si="79"/>
        <v>0.2372082281156554</v>
      </c>
      <c r="FU69">
        <v>9</v>
      </c>
      <c r="FV69" s="4">
        <f t="shared" ca="1" si="150"/>
        <v>273.58409537806301</v>
      </c>
      <c r="FW69" s="4">
        <f ca="1">VLOOKUP(GJ68,Simulation!$S$10:$T$20,2)*Simulation!$E$20</f>
        <v>36</v>
      </c>
      <c r="FX69" s="4">
        <f ca="1">IF(GJ69&lt;11,(Simulation!$E$16/11)+(Simulation!$E$15*Simulation!$E$17/10),Simulation!$E$16/11)</f>
        <v>46.109090909090838</v>
      </c>
      <c r="FY69" s="4">
        <f ca="1">VLOOKUP(GJ69,Simulation!$O$10:$P$20,2)*Simulation!$E$18*Simulation!$E$15</f>
        <v>36.959999999999944</v>
      </c>
      <c r="FZ69" s="4">
        <f t="shared" ca="1" si="151"/>
        <v>15.53666579468052</v>
      </c>
      <c r="GA69" s="4">
        <f>Simulation!$I$18</f>
        <v>0</v>
      </c>
      <c r="GB69" s="4">
        <f t="shared" ca="1" si="152"/>
        <v>5.4716819075612602</v>
      </c>
      <c r="GC69" s="4">
        <f t="shared" ca="1" si="80"/>
        <v>33.977645917463249</v>
      </c>
      <c r="GD69" s="4">
        <f t="shared" ca="1" si="153"/>
        <v>94.317907640000058</v>
      </c>
      <c r="GE69" s="4">
        <f t="shared" ca="1" si="81"/>
        <v>21.599422481780643</v>
      </c>
      <c r="GF69" s="4">
        <f t="shared" ca="1" si="154"/>
        <v>47.955291834926498</v>
      </c>
      <c r="GG69" s="4">
        <f t="shared" ca="1" si="82"/>
        <v>134.60575670377131</v>
      </c>
      <c r="GH69" s="4">
        <f t="shared" ca="1" si="83"/>
        <v>155.36665794680519</v>
      </c>
      <c r="GI69" s="4">
        <f t="shared" ca="1" si="84"/>
        <v>-20.760901243033885</v>
      </c>
      <c r="GJ69">
        <f t="shared" ca="1" si="85"/>
        <v>7</v>
      </c>
      <c r="GK69">
        <f t="shared" ca="1" si="86"/>
        <v>0.73871273576959706</v>
      </c>
      <c r="GL69">
        <f t="shared" ca="1" si="87"/>
        <v>0.65168810773049601</v>
      </c>
      <c r="GM69">
        <f t="shared" ca="1" si="88"/>
        <v>0.7</v>
      </c>
      <c r="GN69">
        <f t="shared" ca="1" si="89"/>
        <v>0.33698721345107463</v>
      </c>
      <c r="GQ69">
        <v>9</v>
      </c>
      <c r="GR69" s="4">
        <f t="shared" ca="1" si="155"/>
        <v>224.70396493723391</v>
      </c>
      <c r="GS69" s="4">
        <f ca="1">VLOOKUP(HF68,Simulation!$S$10:$T$20,2)*Simulation!$E$20</f>
        <v>72</v>
      </c>
      <c r="GT69" s="4">
        <f ca="1">IF(HF69&lt;11,(Simulation!$E$16/11)+(Simulation!$E$15*Simulation!$E$17/10),Simulation!$E$16/11)</f>
        <v>46.109090909090838</v>
      </c>
      <c r="GU69" s="4">
        <f ca="1">VLOOKUP(HF69,Simulation!$O$10:$P$20,2)*Simulation!$E$18*Simulation!$E$15</f>
        <v>31.67999999999995</v>
      </c>
      <c r="GV69" s="4">
        <f t="shared" ca="1" si="156"/>
        <v>17.041519112015006</v>
      </c>
      <c r="GW69" s="4">
        <f>Simulation!$I$19</f>
        <v>0</v>
      </c>
      <c r="GX69" s="4">
        <f t="shared" ca="1" si="157"/>
        <v>4.494079298744678</v>
      </c>
      <c r="GY69" s="4">
        <f t="shared" ca="1" si="90"/>
        <v>36.344896858032925</v>
      </c>
      <c r="GZ69" s="4">
        <f t="shared" ca="1" si="158"/>
        <v>106.10764609500011</v>
      </c>
      <c r="HA69" s="4">
        <f t="shared" ca="1" si="91"/>
        <v>23.468568868372362</v>
      </c>
      <c r="HB69" s="4">
        <f t="shared" ca="1" si="159"/>
        <v>52.689793716065857</v>
      </c>
      <c r="HC69" s="4">
        <f t="shared" ca="1" si="92"/>
        <v>166.8306100211058</v>
      </c>
      <c r="HD69" s="4">
        <f t="shared" ca="1" si="93"/>
        <v>170.41519112015007</v>
      </c>
      <c r="HE69" s="4">
        <f t="shared" ca="1" si="94"/>
        <v>-3.5845810990442715</v>
      </c>
      <c r="HF69">
        <f t="shared" ca="1" si="95"/>
        <v>8</v>
      </c>
      <c r="HG69">
        <f t="shared" ca="1" si="96"/>
        <v>0.81470953102140853</v>
      </c>
      <c r="HH69">
        <f t="shared" ca="1" si="97"/>
        <v>0.1963146293610836</v>
      </c>
      <c r="HI69">
        <f t="shared" ca="1" si="98"/>
        <v>0.7</v>
      </c>
      <c r="HJ69">
        <f t="shared" ca="1" si="99"/>
        <v>0.11195757973358704</v>
      </c>
      <c r="HM69">
        <v>9</v>
      </c>
      <c r="HN69" s="4">
        <f t="shared" ca="1" si="160"/>
        <v>-223.64074652938572</v>
      </c>
      <c r="HO69" s="4">
        <f ca="1">VLOOKUP(IB68,Simulation!$S$10:$T$20,2)*Simulation!$E$20</f>
        <v>24</v>
      </c>
      <c r="HP69" s="4">
        <f ca="1">IF(IB69&lt;11,(Simulation!$E$16/11)+(Simulation!$E$15*Simulation!$E$17/10),Simulation!$E$16/11)</f>
        <v>10.909090909090891</v>
      </c>
      <c r="HQ69" s="4">
        <f ca="1">VLOOKUP(IB69,Simulation!$O$10:$P$20,2)*Simulation!$E$18*Simulation!$E$15</f>
        <v>0</v>
      </c>
      <c r="HR69" s="4">
        <f t="shared" ca="1" si="161"/>
        <v>13.765107828101062</v>
      </c>
      <c r="HS69" s="4">
        <f>Simulation!$I$20</f>
        <v>0</v>
      </c>
      <c r="HT69" s="4">
        <f t="shared" ca="1" si="162"/>
        <v>-4.4728149305877141</v>
      </c>
      <c r="HU69" s="4">
        <f t="shared" ca="1" si="100"/>
        <v>31.178811508892124</v>
      </c>
      <c r="HV69" s="4">
        <f t="shared" ca="1" si="163"/>
        <v>94.317907640000058</v>
      </c>
      <c r="HW69" s="4">
        <f t="shared" ca="1" si="101"/>
        <v>16.627174062706153</v>
      </c>
      <c r="HX69" s="4">
        <f t="shared" ca="1" si="164"/>
        <v>42.357623017784249</v>
      </c>
      <c r="HY69" s="4">
        <f t="shared" ca="1" si="102"/>
        <v>48.674198737191958</v>
      </c>
      <c r="HZ69" s="4">
        <f t="shared" ca="1" si="103"/>
        <v>137.65107828101063</v>
      </c>
      <c r="IA69" s="4">
        <f t="shared" ca="1" si="104"/>
        <v>-88.976879543818669</v>
      </c>
      <c r="IB69">
        <f t="shared" ca="1" si="105"/>
        <v>11</v>
      </c>
      <c r="IC69">
        <f t="shared" ca="1" si="106"/>
        <v>0.73572708689029298</v>
      </c>
      <c r="ID69">
        <f t="shared" ca="1" si="107"/>
        <v>-0.32605706172415116</v>
      </c>
      <c r="IE69">
        <f t="shared" ca="1" si="108"/>
        <v>0.6</v>
      </c>
      <c r="IF69">
        <f t="shared" ca="1" si="109"/>
        <v>-0.14393340730939089</v>
      </c>
    </row>
    <row r="70" spans="1:240">
      <c r="A70">
        <v>10</v>
      </c>
      <c r="B70" s="4">
        <f t="shared" ca="1" si="110"/>
        <v>1262.9802130313094</v>
      </c>
      <c r="C70" s="4">
        <f ca="1">VLOOKUP(P69,Simulation!$S$10:$T$20,2)*Simulation!$E$20</f>
        <v>240</v>
      </c>
      <c r="D70" s="4">
        <f ca="1">IF(P70&lt;11,(Simulation!$E$16/11)+(Simulation!$E$15*Simulation!$E$17/10),Simulation!$E$16/11)</f>
        <v>46.109090909090838</v>
      </c>
      <c r="E70" s="4">
        <f ca="1">VLOOKUP(P70,Simulation!$O$10:$P$20,2)*Simulation!$E$18*Simulation!$E$15</f>
        <v>126.7199999999998</v>
      </c>
      <c r="F70" s="4">
        <f t="shared" ca="1" si="111"/>
        <v>0</v>
      </c>
      <c r="G70" s="4">
        <f>Simulation!$I$10</f>
        <v>30</v>
      </c>
      <c r="H70" s="4">
        <f t="shared" ca="1" si="112"/>
        <v>39.826363222157894</v>
      </c>
      <c r="I70" s="4">
        <f t="shared" ca="1" si="0"/>
        <v>76.377272036929824</v>
      </c>
      <c r="J70" s="4">
        <f t="shared" ca="1" si="113"/>
        <v>252.10564595563551</v>
      </c>
      <c r="K70" s="4">
        <f t="shared" ca="1" si="1"/>
        <v>70.334310802206048</v>
      </c>
      <c r="L70" s="4">
        <f t="shared" ca="1" si="114"/>
        <v>132.75454407385965</v>
      </c>
      <c r="M70" s="4">
        <f t="shared" ca="1" si="2"/>
        <v>442.82909090909061</v>
      </c>
      <c r="N70" s="4">
        <f t="shared" ca="1" si="3"/>
        <v>438.64359201692929</v>
      </c>
      <c r="O70" s="4">
        <f t="shared" ca="1" si="4"/>
        <v>4.1854988921613199</v>
      </c>
      <c r="P70">
        <f t="shared" ca="1" si="5"/>
        <v>1</v>
      </c>
      <c r="Q70">
        <f t="shared" ca="1" si="6"/>
        <v>0.99966130596116065</v>
      </c>
      <c r="R70">
        <f t="shared" ca="1" si="7"/>
        <v>0.99999875047863174</v>
      </c>
      <c r="S70">
        <f t="shared" ca="1" si="8"/>
        <v>0.7</v>
      </c>
      <c r="T70">
        <f t="shared" ca="1" si="9"/>
        <v>0.69976203980409846</v>
      </c>
      <c r="W70">
        <v>10</v>
      </c>
      <c r="X70" s="4">
        <f t="shared" ca="1" si="115"/>
        <v>851.60411266486437</v>
      </c>
      <c r="Y70" s="4">
        <f ca="1">VLOOKUP(AL69,Simulation!$S$10:$T$20,2)*Simulation!$E$20</f>
        <v>360</v>
      </c>
      <c r="Z70" s="4">
        <f ca="1">IF(AL70&lt;11,(Simulation!$E$16/11)+(Simulation!$E$15*Simulation!$E$17/10),Simulation!$E$16/11)</f>
        <v>46.109090909090838</v>
      </c>
      <c r="AA70" s="4">
        <f ca="1">VLOOKUP(AL70,Simulation!$O$10:$P$20,2)*Simulation!$E$18*Simulation!$E$15</f>
        <v>63.3599999999999</v>
      </c>
      <c r="AB70" s="4">
        <f t="shared" ca="1" si="116"/>
        <v>33.245683478442658</v>
      </c>
      <c r="AC70" s="4">
        <f>Simulation!$I$11</f>
        <v>0</v>
      </c>
      <c r="AD70" s="4">
        <f t="shared" ca="1" si="117"/>
        <v>17.032082253297286</v>
      </c>
      <c r="AE70" s="4">
        <f t="shared" ca="1" si="10"/>
        <v>102.52372436491318</v>
      </c>
      <c r="AF70" s="4">
        <f t="shared" ca="1" si="118"/>
        <v>170.32082253297287</v>
      </c>
      <c r="AG70" s="4">
        <f t="shared" ca="1" si="11"/>
        <v>42.580205633243217</v>
      </c>
      <c r="AH70" s="4">
        <f t="shared" ca="1" si="119"/>
        <v>185.04744872982636</v>
      </c>
      <c r="AI70" s="4">
        <f t="shared" ca="1" si="12"/>
        <v>502.71477438753334</v>
      </c>
      <c r="AJ70" s="4">
        <f t="shared" ca="1" si="13"/>
        <v>332.45683478442658</v>
      </c>
      <c r="AK70" s="4">
        <f t="shared" ca="1" si="14"/>
        <v>170.25793960310676</v>
      </c>
      <c r="AL70">
        <f t="shared" ca="1" si="15"/>
        <v>3</v>
      </c>
      <c r="AM70">
        <f t="shared" ca="1" si="16"/>
        <v>0.9909277627731049</v>
      </c>
      <c r="AN70">
        <f t="shared" ca="1" si="17"/>
        <v>0.99391751734022338</v>
      </c>
      <c r="AO70">
        <f t="shared" ca="1" si="18"/>
        <v>0.7</v>
      </c>
      <c r="AP70">
        <f t="shared" ca="1" si="19"/>
        <v>0.68943032328726228</v>
      </c>
      <c r="AS70">
        <v>10</v>
      </c>
      <c r="AT70" s="4">
        <f t="shared" ca="1" si="120"/>
        <v>874.10803013860152</v>
      </c>
      <c r="AU70" s="4">
        <f ca="1">VLOOKUP(BH69,Simulation!$S$10:$T$20,2)*Simulation!$E$20</f>
        <v>168.00000000000003</v>
      </c>
      <c r="AV70" s="4">
        <f ca="1">IF(BH70&lt;11,(Simulation!$E$16/11)+(Simulation!$E$15*Simulation!$E$17/10),Simulation!$E$16/11)</f>
        <v>46.109090909090838</v>
      </c>
      <c r="AW70" s="4">
        <f ca="1">VLOOKUP(BH70,Simulation!$O$10:$P$20,2)*Simulation!$E$18*Simulation!$E$15</f>
        <v>79.199999999999875</v>
      </c>
      <c r="AX70" s="4">
        <f t="shared" ca="1" si="121"/>
        <v>0</v>
      </c>
      <c r="AY70" s="4">
        <f>Simulation!$I$12</f>
        <v>30</v>
      </c>
      <c r="AZ70" s="4">
        <f t="shared" ca="1" si="122"/>
        <v>55.51423461894791</v>
      </c>
      <c r="BA70" s="4">
        <f t="shared" ca="1" si="20"/>
        <v>71.777242225775638</v>
      </c>
      <c r="BB70" s="4">
        <f t="shared" ca="1" si="123"/>
        <v>207.49939680800014</v>
      </c>
      <c r="BC70" s="4">
        <f t="shared" ca="1" si="21"/>
        <v>69.256996671073978</v>
      </c>
      <c r="BD70" s="4">
        <f t="shared" ca="1" si="124"/>
        <v>123.55448445155128</v>
      </c>
      <c r="BE70" s="4">
        <f t="shared" ca="1" si="22"/>
        <v>323.30909090909074</v>
      </c>
      <c r="BF70" s="4">
        <f t="shared" ca="1" si="23"/>
        <v>404.04787032379767</v>
      </c>
      <c r="BG70" s="4">
        <f t="shared" ca="1" si="24"/>
        <v>-80.738779414706926</v>
      </c>
      <c r="BH70">
        <f t="shared" ca="1" si="25"/>
        <v>2</v>
      </c>
      <c r="BI70">
        <f t="shared" ca="1" si="26"/>
        <v>0.99714897938550806</v>
      </c>
      <c r="BJ70">
        <f t="shared" ca="1" si="27"/>
        <v>0.999999997572664</v>
      </c>
      <c r="BK70">
        <f t="shared" ca="1" si="28"/>
        <v>0.9</v>
      </c>
      <c r="BL70">
        <f t="shared" ca="1" si="29"/>
        <v>0.89743407926858321</v>
      </c>
      <c r="BO70">
        <v>10</v>
      </c>
      <c r="BP70" s="4">
        <f t="shared" ca="1" si="125"/>
        <v>-545.00509999559517</v>
      </c>
      <c r="BQ70" s="4">
        <f ca="1">VLOOKUP(CD69,Simulation!$S$10:$T$20,2)*Simulation!$E$20</f>
        <v>72</v>
      </c>
      <c r="BR70" s="4">
        <f ca="1">IF(CD70&lt;11,(Simulation!$E$16/11)+(Simulation!$E$15*Simulation!$E$17/10),Simulation!$E$16/11)</f>
        <v>46.109090909090838</v>
      </c>
      <c r="BS70" s="4">
        <f ca="1">VLOOKUP(CD70,Simulation!$O$10:$P$20,2)*Simulation!$E$18*Simulation!$E$15</f>
        <v>21.119999999999969</v>
      </c>
      <c r="BT70" s="4">
        <f t="shared" ca="1" si="126"/>
        <v>89.405462839653239</v>
      </c>
      <c r="BU70" s="4">
        <f>Simulation!$I$13</f>
        <v>90</v>
      </c>
      <c r="BV70" s="4">
        <f t="shared" ca="1" si="127"/>
        <v>-10.900101999911904</v>
      </c>
      <c r="BW70" s="4">
        <f t="shared" ca="1" si="30"/>
        <v>148.21109078785199</v>
      </c>
      <c r="BX70" s="4">
        <f t="shared" ca="1" si="128"/>
        <v>635.16140884045683</v>
      </c>
      <c r="BY70" s="4">
        <f t="shared" ca="1" si="31"/>
        <v>121.58223076813542</v>
      </c>
      <c r="BZ70" s="4">
        <f t="shared" ca="1" si="129"/>
        <v>276.42218157570397</v>
      </c>
      <c r="CA70" s="4">
        <f t="shared" ca="1" si="32"/>
        <v>318.63455374874405</v>
      </c>
      <c r="CB70" s="4">
        <f t="shared" ca="1" si="33"/>
        <v>894.05462839653239</v>
      </c>
      <c r="CC70" s="4">
        <f t="shared" ca="1" si="34"/>
        <v>-575.4200746477884</v>
      </c>
      <c r="CD70">
        <f t="shared" ca="1" si="35"/>
        <v>10</v>
      </c>
      <c r="CE70">
        <f t="shared" ca="1" si="36"/>
        <v>0.99999999987048793</v>
      </c>
      <c r="CF70">
        <f t="shared" ca="1" si="37"/>
        <v>0.12897486902194699</v>
      </c>
      <c r="CG70">
        <f t="shared" ca="1" si="38"/>
        <v>0.9</v>
      </c>
      <c r="CH70">
        <f t="shared" ca="1" si="39"/>
        <v>0.11607738210471887</v>
      </c>
      <c r="CK70">
        <v>10</v>
      </c>
      <c r="CL70" s="4">
        <f t="shared" ca="1" si="130"/>
        <v>-782.31669476536035</v>
      </c>
      <c r="CM70" s="4">
        <f ca="1">VLOOKUP(CZ69,Simulation!$S$10:$T$20,2)*Simulation!$E$20</f>
        <v>24</v>
      </c>
      <c r="CN70" s="4">
        <f ca="1">IF(CZ70&lt;11,(Simulation!$E$16/11)+(Simulation!$E$15*Simulation!$E$17/10),Simulation!$E$16/11)</f>
        <v>10.909090909090891</v>
      </c>
      <c r="CO70" s="4">
        <f ca="1">VLOOKUP(CZ70,Simulation!$O$10:$P$20,2)*Simulation!$E$18*Simulation!$E$15</f>
        <v>0</v>
      </c>
      <c r="CP70" s="4">
        <f t="shared" ca="1" si="131"/>
        <v>46.291851405236457</v>
      </c>
      <c r="CQ70" s="4">
        <f>Simulation!$I$14</f>
        <v>0</v>
      </c>
      <c r="CR70" s="4">
        <f t="shared" ca="1" si="132"/>
        <v>-15.646333895307206</v>
      </c>
      <c r="CS70" s="4">
        <f t="shared" ca="1" si="40"/>
        <v>81.764191119725055</v>
      </c>
      <c r="CT70" s="4">
        <f t="shared" ca="1" si="133"/>
        <v>337.1865198130003</v>
      </c>
      <c r="CU70" s="4">
        <f t="shared" ca="1" si="41"/>
        <v>59.614137014946451</v>
      </c>
      <c r="CV70" s="4">
        <f t="shared" ca="1" si="134"/>
        <v>143.52838223945011</v>
      </c>
      <c r="CW70" s="4">
        <f t="shared" ca="1" si="42"/>
        <v>81.200942314327349</v>
      </c>
      <c r="CX70" s="4">
        <f t="shared" ca="1" si="43"/>
        <v>462.91851405236457</v>
      </c>
      <c r="CY70" s="4">
        <f t="shared" ca="1" si="44"/>
        <v>-381.71757173803724</v>
      </c>
      <c r="CZ70">
        <f t="shared" ca="1" si="45"/>
        <v>11</v>
      </c>
      <c r="DA70">
        <f t="shared" ca="1" si="46"/>
        <v>0.99998849912360444</v>
      </c>
      <c r="DB70">
        <f t="shared" ca="1" si="47"/>
        <v>0.19282379019612</v>
      </c>
      <c r="DC70">
        <f t="shared" ca="1" si="48"/>
        <v>1</v>
      </c>
      <c r="DD70">
        <f t="shared" ca="1" si="49"/>
        <v>0.19282157255354285</v>
      </c>
      <c r="DG70">
        <v>10</v>
      </c>
      <c r="DH70" s="4">
        <f t="shared" ca="1" si="135"/>
        <v>251.40788257028476</v>
      </c>
      <c r="DI70" s="4">
        <f ca="1">VLOOKUP(DV69,Simulation!$S$10:$T$20,2)*Simulation!$E$20</f>
        <v>84.000000000000014</v>
      </c>
      <c r="DJ70" s="4">
        <f ca="1">IF(DV70&lt;11,(Simulation!$E$16/11)+(Simulation!$E$15*Simulation!$E$17/10),Simulation!$E$16/11)</f>
        <v>46.109090909090838</v>
      </c>
      <c r="DK70" s="4">
        <f ca="1">VLOOKUP(DV70,Simulation!$O$10:$P$20,2)*Simulation!$E$18*Simulation!$E$15</f>
        <v>47.519999999999925</v>
      </c>
      <c r="DL70" s="4">
        <f t="shared" ca="1" si="136"/>
        <v>16.913543210561546</v>
      </c>
      <c r="DM70" s="4">
        <f>Simulation!$I$15</f>
        <v>0</v>
      </c>
      <c r="DN70" s="4">
        <f t="shared" ca="1" si="137"/>
        <v>5.0281576514056949</v>
      </c>
      <c r="DO70" s="4">
        <f t="shared" ca="1" si="50"/>
        <v>37.093557543706837</v>
      </c>
      <c r="DP70" s="4">
        <f t="shared" ca="1" si="138"/>
        <v>103.74969840400007</v>
      </c>
      <c r="DQ70" s="4">
        <f t="shared" ca="1" si="51"/>
        <v>23.264018506502861</v>
      </c>
      <c r="DR70" s="4">
        <f t="shared" ca="1" si="139"/>
        <v>54.18711508741368</v>
      </c>
      <c r="DS70" s="4">
        <f t="shared" ca="1" si="52"/>
        <v>194.54263411965235</v>
      </c>
      <c r="DT70" s="4">
        <f t="shared" ca="1" si="53"/>
        <v>169.13543210561545</v>
      </c>
      <c r="DU70" s="4">
        <f t="shared" ca="1" si="54"/>
        <v>25.407202014036898</v>
      </c>
      <c r="DV70">
        <f t="shared" ca="1" si="55"/>
        <v>5</v>
      </c>
      <c r="DW70">
        <f t="shared" ca="1" si="56"/>
        <v>0.89953352788634655</v>
      </c>
      <c r="DX70">
        <f t="shared" ca="1" si="57"/>
        <v>0.30150212853822889</v>
      </c>
      <c r="DY70">
        <f t="shared" ca="1" si="58"/>
        <v>0.6</v>
      </c>
      <c r="DZ70">
        <f t="shared" ca="1" si="59"/>
        <v>0.16272676400954147</v>
      </c>
      <c r="EC70">
        <v>10</v>
      </c>
      <c r="ED70" s="4">
        <f t="shared" ca="1" si="140"/>
        <v>1134.956310578001</v>
      </c>
      <c r="EE70" s="4">
        <f ca="1">VLOOKUP(ER69,Simulation!$S$10:$T$20,2)*Simulation!$E$20</f>
        <v>96</v>
      </c>
      <c r="EF70" s="4">
        <f ca="1">IF(ER70&lt;11,(Simulation!$E$16/11)+(Simulation!$E$15*Simulation!$E$17/10),Simulation!$E$16/11)</f>
        <v>46.109090909090838</v>
      </c>
      <c r="EG70" s="4">
        <f ca="1">VLOOKUP(ER70,Simulation!$O$10:$P$20,2)*Simulation!$E$18*Simulation!$E$15</f>
        <v>52.799999999999919</v>
      </c>
      <c r="EH70" s="4">
        <f t="shared" ca="1" si="141"/>
        <v>0</v>
      </c>
      <c r="EI70" s="4">
        <f>Simulation!$I$16</f>
        <v>0</v>
      </c>
      <c r="EJ70" s="4">
        <f t="shared" ca="1" si="142"/>
        <v>16.256134526224105</v>
      </c>
      <c r="EK70" s="4">
        <f t="shared" ca="1" si="60"/>
        <v>56.441217113899633</v>
      </c>
      <c r="EL70" s="4">
        <f t="shared" ca="1" si="143"/>
        <v>181.56197220700014</v>
      </c>
      <c r="EM70" s="4">
        <f t="shared" ca="1" si="61"/>
        <v>44.440461704512082</v>
      </c>
      <c r="EN70" s="4">
        <f t="shared" ca="1" si="144"/>
        <v>92.882434227799266</v>
      </c>
      <c r="EO70" s="4">
        <f t="shared" ca="1" si="62"/>
        <v>194.90909090909076</v>
      </c>
      <c r="EP70" s="4">
        <f t="shared" ca="1" si="63"/>
        <v>298.69978555163596</v>
      </c>
      <c r="EQ70" s="4">
        <f t="shared" ca="1" si="64"/>
        <v>-103.79069464254519</v>
      </c>
      <c r="ER70">
        <f t="shared" ca="1" si="65"/>
        <v>4</v>
      </c>
      <c r="ES70">
        <f t="shared" ca="1" si="66"/>
        <v>0.99164158858586926</v>
      </c>
      <c r="ET70">
        <f t="shared" ca="1" si="67"/>
        <v>0.97975412946057383</v>
      </c>
      <c r="EU70">
        <f t="shared" ca="1" si="68"/>
        <v>0.8</v>
      </c>
      <c r="EV70">
        <f t="shared" ca="1" si="69"/>
        <v>0.77725195308947903</v>
      </c>
      <c r="EY70">
        <v>10</v>
      </c>
      <c r="EZ70" s="4">
        <f t="shared" ca="1" si="145"/>
        <v>-17.382267925698898</v>
      </c>
      <c r="FA70" s="4">
        <f ca="1">VLOOKUP(FN69,Simulation!$S$10:$T$20,2)*Simulation!$E$20</f>
        <v>36</v>
      </c>
      <c r="FB70" s="4">
        <f ca="1">IF(FN70&lt;11,(Simulation!$E$16/11)+(Simulation!$E$15*Simulation!$E$17/10),Simulation!$E$16/11)</f>
        <v>46.109090909090838</v>
      </c>
      <c r="FC70" s="4">
        <f ca="1">VLOOKUP(FN70,Simulation!$O$10:$P$20,2)*Simulation!$E$18*Simulation!$E$15</f>
        <v>36.959999999999944</v>
      </c>
      <c r="FD70" s="4">
        <f t="shared" ca="1" si="146"/>
        <v>32.41988931520028</v>
      </c>
      <c r="FE70" s="4">
        <f>Simulation!$I$17</f>
        <v>0</v>
      </c>
      <c r="FF70" s="4">
        <f t="shared" ca="1" si="147"/>
        <v>-0.34764535851397793</v>
      </c>
      <c r="FG70" s="4">
        <f t="shared" ca="1" si="70"/>
        <v>60.158630259573521</v>
      </c>
      <c r="FH70" s="4">
        <f t="shared" ca="1" si="148"/>
        <v>220.46810910850019</v>
      </c>
      <c r="FI70" s="4">
        <f t="shared" ca="1" si="71"/>
        <v>43.919799142443054</v>
      </c>
      <c r="FJ70" s="4">
        <f t="shared" ca="1" si="149"/>
        <v>100.31726051914704</v>
      </c>
      <c r="FK70" s="4">
        <f t="shared" ca="1" si="72"/>
        <v>151.48898022429108</v>
      </c>
      <c r="FL70" s="4">
        <f t="shared" ca="1" si="73"/>
        <v>324.19889315200282</v>
      </c>
      <c r="FM70" s="4">
        <f t="shared" ca="1" si="74"/>
        <v>-172.70991292771174</v>
      </c>
      <c r="FN70">
        <f t="shared" ca="1" si="75"/>
        <v>7</v>
      </c>
      <c r="FO70">
        <f t="shared" ca="1" si="76"/>
        <v>0.99835858792976273</v>
      </c>
      <c r="FP70">
        <f t="shared" ca="1" si="77"/>
        <v>-0.21627327376979272</v>
      </c>
      <c r="FQ70">
        <f t="shared" ca="1" si="78"/>
        <v>0.7</v>
      </c>
      <c r="FR70">
        <f t="shared" ca="1" si="79"/>
        <v>-0.15114279614543005</v>
      </c>
      <c r="FU70">
        <v>10</v>
      </c>
      <c r="FV70" s="4">
        <f t="shared" ca="1" si="150"/>
        <v>252.82319413502913</v>
      </c>
      <c r="FW70" s="4">
        <f ca="1">VLOOKUP(GJ69,Simulation!$S$10:$T$20,2)*Simulation!$E$20</f>
        <v>60</v>
      </c>
      <c r="FX70" s="4">
        <f ca="1">IF(GJ70&lt;11,(Simulation!$E$16/11)+(Simulation!$E$15*Simulation!$E$17/10),Simulation!$E$16/11)</f>
        <v>46.109090909090838</v>
      </c>
      <c r="FY70" s="4">
        <f ca="1">VLOOKUP(GJ70,Simulation!$O$10:$P$20,2)*Simulation!$E$18*Simulation!$E$15</f>
        <v>42.239999999999938</v>
      </c>
      <c r="FZ70" s="4">
        <f t="shared" ca="1" si="151"/>
        <v>16.797877689998515</v>
      </c>
      <c r="GA70" s="4">
        <f>Simulation!$I$18</f>
        <v>0</v>
      </c>
      <c r="GB70" s="4">
        <f t="shared" ca="1" si="152"/>
        <v>5.0564638827005828</v>
      </c>
      <c r="GC70" s="4">
        <f t="shared" ca="1" si="80"/>
        <v>35.894442991134198</v>
      </c>
      <c r="GD70" s="4">
        <f t="shared" ca="1" si="153"/>
        <v>103.74969840400007</v>
      </c>
      <c r="GE70" s="4">
        <f t="shared" ca="1" si="81"/>
        <v>23.278171622150307</v>
      </c>
      <c r="GF70" s="4">
        <f t="shared" ca="1" si="154"/>
        <v>51.788885982268397</v>
      </c>
      <c r="GG70" s="4">
        <f t="shared" ca="1" si="82"/>
        <v>165.14696859908929</v>
      </c>
      <c r="GH70" s="4">
        <f t="shared" ca="1" si="83"/>
        <v>167.97877689998515</v>
      </c>
      <c r="GI70" s="4">
        <f t="shared" ca="1" si="84"/>
        <v>-2.8318083008958581</v>
      </c>
      <c r="GJ70">
        <f t="shared" ca="1" si="85"/>
        <v>6</v>
      </c>
      <c r="GK70">
        <f t="shared" ca="1" si="86"/>
        <v>0.8547572757165588</v>
      </c>
      <c r="GL70">
        <f t="shared" ca="1" si="87"/>
        <v>0.67817043519409603</v>
      </c>
      <c r="GM70">
        <f t="shared" ca="1" si="88"/>
        <v>1</v>
      </c>
      <c r="GN70">
        <f t="shared" ca="1" si="89"/>
        <v>0.5796711136580186</v>
      </c>
      <c r="GQ70">
        <v>10</v>
      </c>
      <c r="GR70" s="4">
        <f t="shared" ca="1" si="155"/>
        <v>221.11938383818963</v>
      </c>
      <c r="GS70" s="4">
        <f ca="1">VLOOKUP(HF69,Simulation!$S$10:$T$20,2)*Simulation!$E$20</f>
        <v>48</v>
      </c>
      <c r="GT70" s="4">
        <f ca="1">IF(HF70&lt;11,(Simulation!$E$16/11)+(Simulation!$E$15*Simulation!$E$17/10),Simulation!$E$16/11)</f>
        <v>46.109090909090838</v>
      </c>
      <c r="GU70" s="4">
        <f ca="1">VLOOKUP(HF70,Simulation!$O$10:$P$20,2)*Simulation!$E$18*Simulation!$E$15</f>
        <v>31.67999999999995</v>
      </c>
      <c r="GV70" s="4">
        <f t="shared" ca="1" si="156"/>
        <v>18.509820621390418</v>
      </c>
      <c r="GW70" s="4">
        <f>Simulation!$I$19</f>
        <v>0</v>
      </c>
      <c r="GX70" s="4">
        <f t="shared" ca="1" si="157"/>
        <v>4.4223876767637931</v>
      </c>
      <c r="GY70" s="4">
        <f t="shared" ca="1" si="90"/>
        <v>38.40253185335834</v>
      </c>
      <c r="GZ70" s="4">
        <f t="shared" ca="1" si="158"/>
        <v>116.71841070450013</v>
      </c>
      <c r="HA70" s="4">
        <f t="shared" ca="1" si="91"/>
        <v>25.55487597928192</v>
      </c>
      <c r="HB70" s="4">
        <f t="shared" ca="1" si="159"/>
        <v>56.805063706716687</v>
      </c>
      <c r="HC70" s="4">
        <f t="shared" ca="1" si="92"/>
        <v>144.29891153048121</v>
      </c>
      <c r="HD70" s="4">
        <f t="shared" ca="1" si="93"/>
        <v>185.09820621390418</v>
      </c>
      <c r="HE70" s="4">
        <f t="shared" ca="1" si="94"/>
        <v>-40.799294683422971</v>
      </c>
      <c r="HF70">
        <f t="shared" ca="1" si="95"/>
        <v>8</v>
      </c>
      <c r="HG70">
        <f t="shared" ca="1" si="96"/>
        <v>0.93067487742152033</v>
      </c>
      <c r="HH70">
        <f t="shared" ca="1" si="97"/>
        <v>0.48581733710914821</v>
      </c>
      <c r="HI70">
        <f t="shared" ca="1" si="98"/>
        <v>0.8</v>
      </c>
      <c r="HJ70">
        <f t="shared" ca="1" si="99"/>
        <v>0.36171039253064474</v>
      </c>
      <c r="HM70">
        <v>10</v>
      </c>
      <c r="HN70" s="4">
        <f t="shared" ca="1" si="160"/>
        <v>-312.61762607320441</v>
      </c>
      <c r="HO70" s="4">
        <f ca="1">VLOOKUP(IB69,Simulation!$S$10:$T$20,2)*Simulation!$E$20</f>
        <v>12</v>
      </c>
      <c r="HP70" s="4">
        <f ca="1">IF(IB70&lt;11,(Simulation!$E$16/11)+(Simulation!$E$15*Simulation!$E$17/10),Simulation!$E$16/11)</f>
        <v>46.109090909090838</v>
      </c>
      <c r="HQ70" s="4">
        <f ca="1">VLOOKUP(IB70,Simulation!$O$10:$P$20,2)*Simulation!$E$18*Simulation!$E$15</f>
        <v>26.399999999999959</v>
      </c>
      <c r="HR70" s="4">
        <f t="shared" ca="1" si="161"/>
        <v>14.806295568277239</v>
      </c>
      <c r="HS70" s="4">
        <f>Simulation!$I$20</f>
        <v>0</v>
      </c>
      <c r="HT70" s="4">
        <f t="shared" ca="1" si="162"/>
        <v>-6.252352521464088</v>
      </c>
      <c r="HU70" s="4">
        <f t="shared" ca="1" si="100"/>
        <v>32.941846380168442</v>
      </c>
      <c r="HV70" s="4">
        <f t="shared" ca="1" si="163"/>
        <v>103.74969840400007</v>
      </c>
      <c r="HW70" s="4">
        <f t="shared" ca="1" si="101"/>
        <v>17.62376342006797</v>
      </c>
      <c r="HX70" s="4">
        <f t="shared" ca="1" si="164"/>
        <v>45.883692760336878</v>
      </c>
      <c r="HY70" s="4">
        <f t="shared" ca="1" si="102"/>
        <v>99.315386477368037</v>
      </c>
      <c r="HZ70" s="4">
        <f t="shared" ca="1" si="103"/>
        <v>148.06295568277238</v>
      </c>
      <c r="IA70" s="4">
        <f t="shared" ca="1" si="104"/>
        <v>-48.747569205404346</v>
      </c>
      <c r="IB70">
        <f t="shared" ca="1" si="105"/>
        <v>9</v>
      </c>
      <c r="IC70">
        <f t="shared" ca="1" si="106"/>
        <v>0.90266386958165634</v>
      </c>
      <c r="ID70">
        <f t="shared" ca="1" si="107"/>
        <v>0.27844619623119571</v>
      </c>
      <c r="IE70">
        <f t="shared" ca="1" si="108"/>
        <v>0.9</v>
      </c>
      <c r="IF70">
        <f t="shared" ca="1" si="109"/>
        <v>0.2262089888643099</v>
      </c>
    </row>
    <row r="71" spans="1:240">
      <c r="A71" t="s">
        <v>60</v>
      </c>
      <c r="B71" s="13">
        <f t="shared" ca="1" si="110"/>
        <v>1267.1657119234708</v>
      </c>
      <c r="W71" t="s">
        <v>60</v>
      </c>
      <c r="X71" s="13">
        <f t="shared" ca="1" si="115"/>
        <v>1021.8620522679712</v>
      </c>
      <c r="AS71" t="s">
        <v>60</v>
      </c>
      <c r="AT71" s="13">
        <f t="shared" ca="1" si="120"/>
        <v>793.36925072389454</v>
      </c>
      <c r="BO71" t="s">
        <v>60</v>
      </c>
      <c r="BP71" s="13">
        <f t="shared" ca="1" si="125"/>
        <v>-1120.4251746433836</v>
      </c>
      <c r="CK71" t="s">
        <v>60</v>
      </c>
      <c r="CL71" s="13">
        <f t="shared" ca="1" si="130"/>
        <v>-1164.0342665033977</v>
      </c>
      <c r="DG71" t="s">
        <v>60</v>
      </c>
      <c r="DH71" s="13">
        <f t="shared" ca="1" si="135"/>
        <v>276.81508458432165</v>
      </c>
      <c r="EC71" t="s">
        <v>60</v>
      </c>
      <c r="ED71" s="13">
        <f t="shared" ca="1" si="140"/>
        <v>1031.1656159354557</v>
      </c>
      <c r="EY71" t="s">
        <v>60</v>
      </c>
      <c r="EZ71" s="13">
        <f t="shared" ca="1" si="145"/>
        <v>-190.09218085341064</v>
      </c>
      <c r="FU71" t="s">
        <v>60</v>
      </c>
      <c r="FV71" s="13">
        <f t="shared" ca="1" si="150"/>
        <v>249.99138583413327</v>
      </c>
      <c r="GQ71" t="s">
        <v>60</v>
      </c>
      <c r="GR71" s="13">
        <f t="shared" ca="1" si="155"/>
        <v>180.32008915476666</v>
      </c>
      <c r="HM71" t="s">
        <v>60</v>
      </c>
      <c r="HN71" s="13">
        <f t="shared" ca="1" si="160"/>
        <v>-361.36519527860878</v>
      </c>
    </row>
    <row r="74" spans="1:240" ht="15.75" thickBot="1"/>
    <row r="75" spans="1:240">
      <c r="A75" s="1" t="s">
        <v>64</v>
      </c>
      <c r="O75" s="6" t="s">
        <v>63</v>
      </c>
      <c r="P75" s="7"/>
      <c r="Q75" s="7"/>
      <c r="R75" s="7"/>
      <c r="S75" s="7"/>
      <c r="T75" s="7"/>
      <c r="U75" s="7"/>
      <c r="V75" s="7"/>
      <c r="W75" s="7"/>
      <c r="X75" s="7"/>
      <c r="Y75" s="8"/>
    </row>
    <row r="76" spans="1:240">
      <c r="A76" t="s">
        <v>40</v>
      </c>
      <c r="B76" t="s">
        <v>0</v>
      </c>
      <c r="C76" t="s">
        <v>1</v>
      </c>
      <c r="D76" t="s">
        <v>2</v>
      </c>
      <c r="E76" t="s">
        <v>3</v>
      </c>
      <c r="F76" t="s">
        <v>4</v>
      </c>
      <c r="G76" t="s">
        <v>5</v>
      </c>
      <c r="H76" t="s">
        <v>6</v>
      </c>
      <c r="I76" t="s">
        <v>7</v>
      </c>
      <c r="J76" t="s">
        <v>8</v>
      </c>
      <c r="K76" t="s">
        <v>9</v>
      </c>
      <c r="L76" t="s">
        <v>10</v>
      </c>
      <c r="O76" s="9" t="s">
        <v>0</v>
      </c>
      <c r="P76" s="5" t="s">
        <v>1</v>
      </c>
      <c r="Q76" s="5" t="s">
        <v>2</v>
      </c>
      <c r="R76" s="5" t="s">
        <v>3</v>
      </c>
      <c r="S76" s="5" t="s">
        <v>4</v>
      </c>
      <c r="T76" s="5" t="s">
        <v>5</v>
      </c>
      <c r="U76" s="5" t="s">
        <v>6</v>
      </c>
      <c r="V76" s="5" t="s">
        <v>7</v>
      </c>
      <c r="W76" s="5" t="s">
        <v>8</v>
      </c>
      <c r="X76" s="5" t="s">
        <v>9</v>
      </c>
      <c r="Y76" s="10" t="s">
        <v>10</v>
      </c>
    </row>
    <row r="77" spans="1:240" ht="15.75" thickBot="1">
      <c r="A77">
        <v>0</v>
      </c>
      <c r="B77">
        <v>1</v>
      </c>
      <c r="C77">
        <v>2</v>
      </c>
      <c r="D77">
        <v>3</v>
      </c>
      <c r="E77">
        <v>4</v>
      </c>
      <c r="F77">
        <v>5</v>
      </c>
      <c r="G77">
        <v>6</v>
      </c>
      <c r="H77">
        <v>7</v>
      </c>
      <c r="I77">
        <v>8</v>
      </c>
      <c r="J77">
        <v>9</v>
      </c>
      <c r="K77">
        <v>10</v>
      </c>
      <c r="L77">
        <v>11</v>
      </c>
      <c r="O77" s="14">
        <f ca="1">B71</f>
        <v>1267.1657119234708</v>
      </c>
      <c r="P77" s="15">
        <f ca="1">X71</f>
        <v>1021.8620522679712</v>
      </c>
      <c r="Q77" s="15">
        <f ca="1">AT71</f>
        <v>793.36925072389454</v>
      </c>
      <c r="R77" s="15">
        <f ca="1">BP71</f>
        <v>-1120.4251746433836</v>
      </c>
      <c r="S77" s="15">
        <f ca="1">CL71</f>
        <v>-1164.0342665033977</v>
      </c>
      <c r="T77" s="15">
        <f ca="1">DH71</f>
        <v>276.81508458432165</v>
      </c>
      <c r="U77" s="15">
        <f ca="1">ED71</f>
        <v>1031.1656159354557</v>
      </c>
      <c r="V77" s="11">
        <f ca="1">EZ71</f>
        <v>-190.09218085341064</v>
      </c>
      <c r="W77" s="11">
        <f ca="1">FV71</f>
        <v>249.99138583413327</v>
      </c>
      <c r="X77" s="11">
        <f ca="1">GR71</f>
        <v>180.32008915476666</v>
      </c>
      <c r="Y77" s="12">
        <f ca="1">HN71</f>
        <v>-361.36519527860878</v>
      </c>
    </row>
    <row r="78" spans="1:240" ht="15.75" thickBot="1">
      <c r="A78">
        <v>1</v>
      </c>
      <c r="B78">
        <f t="shared" ref="B78:L78" ca="1" si="165">RANK(B93,$B93:$L93)</f>
        <v>5</v>
      </c>
      <c r="C78">
        <f t="shared" ca="1" si="165"/>
        <v>4</v>
      </c>
      <c r="D78">
        <f t="shared" ca="1" si="165"/>
        <v>2</v>
      </c>
      <c r="E78">
        <f t="shared" ca="1" si="165"/>
        <v>1</v>
      </c>
      <c r="F78">
        <f t="shared" ca="1" si="165"/>
        <v>6</v>
      </c>
      <c r="G78">
        <f t="shared" ca="1" si="165"/>
        <v>9</v>
      </c>
      <c r="H78">
        <f t="shared" ca="1" si="165"/>
        <v>7</v>
      </c>
      <c r="I78">
        <f t="shared" ca="1" si="165"/>
        <v>3</v>
      </c>
      <c r="J78">
        <f t="shared" ca="1" si="165"/>
        <v>11</v>
      </c>
      <c r="K78">
        <f t="shared" ca="1" si="165"/>
        <v>8</v>
      </c>
      <c r="L78">
        <f t="shared" ca="1" si="165"/>
        <v>10</v>
      </c>
    </row>
    <row r="79" spans="1:240">
      <c r="A79">
        <v>2</v>
      </c>
      <c r="B79">
        <f t="shared" ref="B79:L79" ca="1" si="166">RANK(B94,$B94:$L94)</f>
        <v>2</v>
      </c>
      <c r="C79">
        <f t="shared" ca="1" si="166"/>
        <v>1</v>
      </c>
      <c r="D79">
        <f t="shared" ca="1" si="166"/>
        <v>6</v>
      </c>
      <c r="E79">
        <f t="shared" ca="1" si="166"/>
        <v>3</v>
      </c>
      <c r="F79">
        <f t="shared" ca="1" si="166"/>
        <v>5</v>
      </c>
      <c r="G79">
        <f t="shared" ca="1" si="166"/>
        <v>7</v>
      </c>
      <c r="H79">
        <f t="shared" ca="1" si="166"/>
        <v>9</v>
      </c>
      <c r="I79">
        <f t="shared" ca="1" si="166"/>
        <v>4</v>
      </c>
      <c r="J79">
        <f t="shared" ca="1" si="166"/>
        <v>8</v>
      </c>
      <c r="K79">
        <f t="shared" ca="1" si="166"/>
        <v>10</v>
      </c>
      <c r="L79">
        <f t="shared" ca="1" si="166"/>
        <v>11</v>
      </c>
      <c r="Z79" s="17" t="s">
        <v>61</v>
      </c>
      <c r="AA79" s="8"/>
    </row>
    <row r="80" spans="1:240" ht="15.75" thickBot="1">
      <c r="A80">
        <v>3</v>
      </c>
      <c r="B80">
        <f t="shared" ref="B80:L80" ca="1" si="167">RANK(B95,$B95:$L95)</f>
        <v>2</v>
      </c>
      <c r="C80">
        <f t="shared" ca="1" si="167"/>
        <v>1</v>
      </c>
      <c r="D80">
        <f t="shared" ca="1" si="167"/>
        <v>6</v>
      </c>
      <c r="E80">
        <f t="shared" ca="1" si="167"/>
        <v>3</v>
      </c>
      <c r="F80">
        <f t="shared" ca="1" si="167"/>
        <v>4</v>
      </c>
      <c r="G80">
        <f t="shared" ca="1" si="167"/>
        <v>10</v>
      </c>
      <c r="H80">
        <f t="shared" ca="1" si="167"/>
        <v>8</v>
      </c>
      <c r="I80">
        <f t="shared" ca="1" si="167"/>
        <v>5</v>
      </c>
      <c r="J80">
        <f t="shared" ca="1" si="167"/>
        <v>7</v>
      </c>
      <c r="K80">
        <f t="shared" ca="1" si="167"/>
        <v>9</v>
      </c>
      <c r="L80">
        <f t="shared" ca="1" si="167"/>
        <v>11</v>
      </c>
      <c r="N80" t="s">
        <v>62</v>
      </c>
      <c r="O80">
        <f t="shared" ref="O80:Y80" ca="1" si="168">IF(O77&lt;0,1,0)</f>
        <v>0</v>
      </c>
      <c r="P80">
        <f t="shared" ca="1" si="168"/>
        <v>0</v>
      </c>
      <c r="Q80">
        <f t="shared" ca="1" si="168"/>
        <v>0</v>
      </c>
      <c r="R80">
        <f t="shared" ca="1" si="168"/>
        <v>1</v>
      </c>
      <c r="S80">
        <f t="shared" ca="1" si="168"/>
        <v>1</v>
      </c>
      <c r="T80">
        <f t="shared" ca="1" si="168"/>
        <v>0</v>
      </c>
      <c r="U80">
        <f t="shared" ca="1" si="168"/>
        <v>0</v>
      </c>
      <c r="V80">
        <f t="shared" ca="1" si="168"/>
        <v>1</v>
      </c>
      <c r="W80">
        <f t="shared" ca="1" si="168"/>
        <v>0</v>
      </c>
      <c r="X80">
        <f t="shared" ca="1" si="168"/>
        <v>0</v>
      </c>
      <c r="Y80">
        <f t="shared" ca="1" si="168"/>
        <v>1</v>
      </c>
      <c r="Z80" s="16">
        <f ca="1">SUM(O80:Y80)</f>
        <v>4</v>
      </c>
      <c r="AA80" s="12"/>
    </row>
    <row r="81" spans="1:25">
      <c r="A81">
        <v>4</v>
      </c>
      <c r="B81">
        <f t="shared" ref="B81:L81" ca="1" si="169">RANK(B96,$B96:$L96)</f>
        <v>1</v>
      </c>
      <c r="C81">
        <f t="shared" ca="1" si="169"/>
        <v>2</v>
      </c>
      <c r="D81">
        <f t="shared" ca="1" si="169"/>
        <v>3</v>
      </c>
      <c r="E81">
        <f t="shared" ca="1" si="169"/>
        <v>4</v>
      </c>
      <c r="F81">
        <f t="shared" ca="1" si="169"/>
        <v>7</v>
      </c>
      <c r="G81">
        <f t="shared" ca="1" si="169"/>
        <v>11</v>
      </c>
      <c r="H81">
        <f t="shared" ca="1" si="169"/>
        <v>8</v>
      </c>
      <c r="I81">
        <f t="shared" ca="1" si="169"/>
        <v>6</v>
      </c>
      <c r="J81">
        <f t="shared" ca="1" si="169"/>
        <v>9</v>
      </c>
      <c r="K81">
        <f t="shared" ca="1" si="169"/>
        <v>5</v>
      </c>
      <c r="L81">
        <f t="shared" ca="1" si="169"/>
        <v>10</v>
      </c>
    </row>
    <row r="82" spans="1:25">
      <c r="A82">
        <v>5</v>
      </c>
      <c r="B82">
        <f t="shared" ref="B82:L82" ca="1" si="170">RANK(B97,$B97:$L97)</f>
        <v>5</v>
      </c>
      <c r="C82">
        <f t="shared" ca="1" si="170"/>
        <v>1</v>
      </c>
      <c r="D82">
        <f t="shared" ca="1" si="170"/>
        <v>2</v>
      </c>
      <c r="E82">
        <f t="shared" ca="1" si="170"/>
        <v>6</v>
      </c>
      <c r="F82">
        <f t="shared" ca="1" si="170"/>
        <v>7</v>
      </c>
      <c r="G82">
        <f t="shared" ca="1" si="170"/>
        <v>9</v>
      </c>
      <c r="H82">
        <f t="shared" ca="1" si="170"/>
        <v>3</v>
      </c>
      <c r="I82">
        <f t="shared" ca="1" si="170"/>
        <v>8</v>
      </c>
      <c r="J82">
        <f t="shared" ca="1" si="170"/>
        <v>4</v>
      </c>
      <c r="K82">
        <f t="shared" ca="1" si="170"/>
        <v>10</v>
      </c>
      <c r="L82">
        <f t="shared" ca="1" si="170"/>
        <v>11</v>
      </c>
    </row>
    <row r="83" spans="1:25">
      <c r="A83">
        <v>6</v>
      </c>
      <c r="B83">
        <f t="shared" ref="B83:L83" ca="1" si="171">RANK(B98,$B98:$L98)</f>
        <v>3</v>
      </c>
      <c r="C83">
        <f t="shared" ca="1" si="171"/>
        <v>1</v>
      </c>
      <c r="D83">
        <f t="shared" ca="1" si="171"/>
        <v>4</v>
      </c>
      <c r="E83">
        <f t="shared" ca="1" si="171"/>
        <v>2</v>
      </c>
      <c r="F83">
        <f t="shared" ca="1" si="171"/>
        <v>7</v>
      </c>
      <c r="G83">
        <f t="shared" ca="1" si="171"/>
        <v>8</v>
      </c>
      <c r="H83">
        <f t="shared" ca="1" si="171"/>
        <v>5</v>
      </c>
      <c r="I83">
        <f t="shared" ca="1" si="171"/>
        <v>6</v>
      </c>
      <c r="J83">
        <f t="shared" ca="1" si="171"/>
        <v>10</v>
      </c>
      <c r="K83">
        <f t="shared" ca="1" si="171"/>
        <v>9</v>
      </c>
      <c r="L83">
        <f t="shared" ca="1" si="171"/>
        <v>11</v>
      </c>
    </row>
    <row r="84" spans="1:25">
      <c r="A84">
        <v>7</v>
      </c>
      <c r="B84">
        <f t="shared" ref="B84:L84" ca="1" si="172">RANK(B99,$B99:$L99)</f>
        <v>1</v>
      </c>
      <c r="C84">
        <f t="shared" ca="1" si="172"/>
        <v>3</v>
      </c>
      <c r="D84">
        <f t="shared" ca="1" si="172"/>
        <v>4</v>
      </c>
      <c r="E84">
        <f t="shared" ca="1" si="172"/>
        <v>5</v>
      </c>
      <c r="F84">
        <f t="shared" ca="1" si="172"/>
        <v>9</v>
      </c>
      <c r="G84">
        <f t="shared" ca="1" si="172"/>
        <v>8</v>
      </c>
      <c r="H84">
        <f t="shared" ca="1" si="172"/>
        <v>2</v>
      </c>
      <c r="I84">
        <f t="shared" ca="1" si="172"/>
        <v>6</v>
      </c>
      <c r="J84">
        <f t="shared" ca="1" si="172"/>
        <v>7</v>
      </c>
      <c r="K84">
        <f t="shared" ca="1" si="172"/>
        <v>10</v>
      </c>
      <c r="L84">
        <f t="shared" ca="1" si="172"/>
        <v>11</v>
      </c>
    </row>
    <row r="85" spans="1:25">
      <c r="A85">
        <v>8</v>
      </c>
      <c r="B85">
        <f t="shared" ref="B85:L85" ca="1" si="173">RANK(B100,$B100:$L100)</f>
        <v>1</v>
      </c>
      <c r="C85">
        <f t="shared" ca="1" si="173"/>
        <v>4</v>
      </c>
      <c r="D85">
        <f t="shared" ca="1" si="173"/>
        <v>2</v>
      </c>
      <c r="E85">
        <f t="shared" ca="1" si="173"/>
        <v>5</v>
      </c>
      <c r="F85">
        <f t="shared" ca="1" si="173"/>
        <v>11</v>
      </c>
      <c r="G85">
        <f t="shared" ca="1" si="173"/>
        <v>7</v>
      </c>
      <c r="H85">
        <f t="shared" ca="1" si="173"/>
        <v>3</v>
      </c>
      <c r="I85">
        <f t="shared" ca="1" si="173"/>
        <v>8</v>
      </c>
      <c r="J85">
        <f t="shared" ca="1" si="173"/>
        <v>9</v>
      </c>
      <c r="K85">
        <f t="shared" ca="1" si="173"/>
        <v>6</v>
      </c>
      <c r="L85">
        <f t="shared" ca="1" si="173"/>
        <v>10</v>
      </c>
      <c r="N85">
        <f ca="1">SUM(O80:Y80)</f>
        <v>4</v>
      </c>
      <c r="O85">
        <v>0</v>
      </c>
      <c r="P85">
        <v>0.1</v>
      </c>
      <c r="Q85">
        <v>0.2</v>
      </c>
      <c r="R85">
        <v>0.3</v>
      </c>
      <c r="S85">
        <v>0.4</v>
      </c>
      <c r="T85">
        <v>0.5</v>
      </c>
      <c r="U85">
        <v>0.6</v>
      </c>
      <c r="V85">
        <v>0.7</v>
      </c>
      <c r="W85">
        <v>0.8</v>
      </c>
      <c r="X85">
        <v>0.9</v>
      </c>
      <c r="Y85">
        <v>1</v>
      </c>
    </row>
    <row r="86" spans="1:25">
      <c r="A86">
        <v>9</v>
      </c>
      <c r="B86">
        <f t="shared" ref="B86:L86" ca="1" si="174">RANK(B101,$B101:$L101)</f>
        <v>2</v>
      </c>
      <c r="C86">
        <f t="shared" ca="1" si="174"/>
        <v>1</v>
      </c>
      <c r="D86">
        <f t="shared" ca="1" si="174"/>
        <v>3</v>
      </c>
      <c r="E86">
        <f t="shared" ca="1" si="174"/>
        <v>6</v>
      </c>
      <c r="F86">
        <f t="shared" ca="1" si="174"/>
        <v>10</v>
      </c>
      <c r="G86">
        <f t="shared" ca="1" si="174"/>
        <v>5</v>
      </c>
      <c r="H86">
        <f t="shared" ca="1" si="174"/>
        <v>4</v>
      </c>
      <c r="I86">
        <f t="shared" ca="1" si="174"/>
        <v>9</v>
      </c>
      <c r="J86">
        <f t="shared" ca="1" si="174"/>
        <v>7</v>
      </c>
      <c r="K86">
        <f t="shared" ca="1" si="174"/>
        <v>8</v>
      </c>
      <c r="L86">
        <f t="shared" ca="1" si="174"/>
        <v>11</v>
      </c>
      <c r="O86">
        <f t="dataTable" ref="O86:Y185" dt2D="1" dtr="1" r1="E14" r2="Q38" ca="1"/>
        <v>2</v>
      </c>
      <c r="P86">
        <v>3</v>
      </c>
      <c r="Q86">
        <v>1</v>
      </c>
      <c r="R86">
        <v>4</v>
      </c>
      <c r="S86">
        <v>1</v>
      </c>
      <c r="T86">
        <v>3</v>
      </c>
      <c r="U86">
        <v>3</v>
      </c>
      <c r="V86">
        <v>3</v>
      </c>
      <c r="W86">
        <v>4</v>
      </c>
      <c r="X86">
        <v>3</v>
      </c>
      <c r="Y86">
        <v>4</v>
      </c>
    </row>
    <row r="87" spans="1:25">
      <c r="A87">
        <v>10</v>
      </c>
      <c r="B87">
        <f t="shared" ref="B87:L87" ca="1" si="175">RANK(B102,$B102:$L102)</f>
        <v>1</v>
      </c>
      <c r="C87">
        <f t="shared" ca="1" si="175"/>
        <v>3</v>
      </c>
      <c r="D87">
        <f t="shared" ca="1" si="175"/>
        <v>2</v>
      </c>
      <c r="E87">
        <f t="shared" ca="1" si="175"/>
        <v>10</v>
      </c>
      <c r="F87">
        <f t="shared" ca="1" si="175"/>
        <v>11</v>
      </c>
      <c r="G87">
        <f t="shared" ca="1" si="175"/>
        <v>5</v>
      </c>
      <c r="H87">
        <f t="shared" ca="1" si="175"/>
        <v>4</v>
      </c>
      <c r="I87">
        <f t="shared" ca="1" si="175"/>
        <v>7</v>
      </c>
      <c r="J87">
        <f t="shared" ca="1" si="175"/>
        <v>6</v>
      </c>
      <c r="K87">
        <f t="shared" ca="1" si="175"/>
        <v>8</v>
      </c>
      <c r="L87">
        <f t="shared" ca="1" si="175"/>
        <v>9</v>
      </c>
      <c r="O87">
        <v>2</v>
      </c>
      <c r="P87">
        <v>2</v>
      </c>
      <c r="Q87">
        <v>2</v>
      </c>
      <c r="R87">
        <v>4</v>
      </c>
      <c r="S87">
        <v>3</v>
      </c>
      <c r="T87">
        <v>2</v>
      </c>
      <c r="U87">
        <v>4</v>
      </c>
      <c r="V87">
        <v>3</v>
      </c>
      <c r="W87">
        <v>2</v>
      </c>
      <c r="X87">
        <v>4</v>
      </c>
      <c r="Y87">
        <v>5</v>
      </c>
    </row>
    <row r="88" spans="1:25">
      <c r="O88">
        <v>2</v>
      </c>
      <c r="P88">
        <v>1</v>
      </c>
      <c r="Q88">
        <v>4</v>
      </c>
      <c r="R88">
        <v>3</v>
      </c>
      <c r="S88">
        <v>2</v>
      </c>
      <c r="T88">
        <v>3</v>
      </c>
      <c r="U88">
        <v>3</v>
      </c>
      <c r="V88">
        <v>4</v>
      </c>
      <c r="W88">
        <v>6</v>
      </c>
      <c r="X88">
        <v>4</v>
      </c>
      <c r="Y88">
        <v>4</v>
      </c>
    </row>
    <row r="89" spans="1:25">
      <c r="O89">
        <v>2</v>
      </c>
      <c r="P89">
        <v>2</v>
      </c>
      <c r="Q89">
        <v>3</v>
      </c>
      <c r="R89">
        <v>2</v>
      </c>
      <c r="S89">
        <v>4</v>
      </c>
      <c r="T89">
        <v>2</v>
      </c>
      <c r="U89">
        <v>3</v>
      </c>
      <c r="V89">
        <v>3</v>
      </c>
      <c r="W89">
        <v>4</v>
      </c>
      <c r="X89">
        <v>4</v>
      </c>
      <c r="Y89">
        <v>3</v>
      </c>
    </row>
    <row r="90" spans="1:25">
      <c r="A90" s="1" t="s">
        <v>65</v>
      </c>
      <c r="O90">
        <v>3</v>
      </c>
      <c r="P90">
        <v>2</v>
      </c>
      <c r="Q90">
        <v>1</v>
      </c>
      <c r="R90">
        <v>3</v>
      </c>
      <c r="S90">
        <v>3</v>
      </c>
      <c r="T90">
        <v>3</v>
      </c>
      <c r="U90">
        <v>3</v>
      </c>
      <c r="V90">
        <v>5</v>
      </c>
      <c r="W90">
        <v>3</v>
      </c>
      <c r="X90">
        <v>2</v>
      </c>
      <c r="Y90">
        <v>5</v>
      </c>
    </row>
    <row r="91" spans="1:25">
      <c r="A91" t="s">
        <v>40</v>
      </c>
      <c r="B91" t="s">
        <v>0</v>
      </c>
      <c r="C91" t="s">
        <v>1</v>
      </c>
      <c r="D91" t="s">
        <v>2</v>
      </c>
      <c r="E91" t="s">
        <v>3</v>
      </c>
      <c r="F91" t="s">
        <v>4</v>
      </c>
      <c r="G91" t="s">
        <v>5</v>
      </c>
      <c r="H91" t="s">
        <v>6</v>
      </c>
      <c r="I91" t="s">
        <v>7</v>
      </c>
      <c r="J91" t="s">
        <v>8</v>
      </c>
      <c r="K91" t="s">
        <v>9</v>
      </c>
      <c r="L91" t="s">
        <v>10</v>
      </c>
      <c r="O91">
        <v>3</v>
      </c>
      <c r="P91">
        <v>2</v>
      </c>
      <c r="Q91">
        <v>4</v>
      </c>
      <c r="R91">
        <v>2</v>
      </c>
      <c r="S91">
        <v>3</v>
      </c>
      <c r="T91">
        <v>4</v>
      </c>
      <c r="U91">
        <v>4</v>
      </c>
      <c r="V91">
        <v>2</v>
      </c>
      <c r="W91">
        <v>3</v>
      </c>
      <c r="X91">
        <v>2</v>
      </c>
      <c r="Y91">
        <v>2</v>
      </c>
    </row>
    <row r="92" spans="1:25">
      <c r="A92">
        <v>0</v>
      </c>
      <c r="B92">
        <v>1</v>
      </c>
      <c r="C92">
        <v>2</v>
      </c>
      <c r="D92">
        <v>3</v>
      </c>
      <c r="E92">
        <v>4</v>
      </c>
      <c r="F92">
        <v>5</v>
      </c>
      <c r="G92">
        <v>6</v>
      </c>
      <c r="H92">
        <v>7</v>
      </c>
      <c r="I92">
        <v>8</v>
      </c>
      <c r="J92">
        <v>9</v>
      </c>
      <c r="K92">
        <v>10</v>
      </c>
      <c r="L92">
        <v>11</v>
      </c>
      <c r="O92">
        <v>3</v>
      </c>
      <c r="P92">
        <v>2</v>
      </c>
      <c r="Q92">
        <v>4</v>
      </c>
      <c r="R92">
        <v>3</v>
      </c>
      <c r="S92">
        <v>3</v>
      </c>
      <c r="T92">
        <v>3</v>
      </c>
      <c r="U92">
        <v>3</v>
      </c>
      <c r="V92">
        <v>3</v>
      </c>
      <c r="W92">
        <v>4</v>
      </c>
      <c r="X92">
        <v>3</v>
      </c>
      <c r="Y92">
        <v>5</v>
      </c>
    </row>
    <row r="93" spans="1:25">
      <c r="A93">
        <v>1</v>
      </c>
      <c r="B93">
        <f t="shared" ref="B93:B102" ca="1" si="176">T60</f>
        <v>0.69749315512174492</v>
      </c>
      <c r="C93">
        <f t="shared" ref="C93:C102" ca="1" si="177">AP60</f>
        <v>0.69973757209640897</v>
      </c>
      <c r="D93">
        <f t="shared" ref="D93:D102" ca="1" si="178">BL60</f>
        <v>0.71172900509984194</v>
      </c>
      <c r="E93">
        <f t="shared" ref="E93:E102" ca="1" si="179">CH60</f>
        <v>0.89892514944159185</v>
      </c>
      <c r="F93">
        <f t="shared" ref="F93:F102" ca="1" si="180">DD60</f>
        <v>0.57059737403714261</v>
      </c>
      <c r="G93">
        <f t="shared" ref="G93:G102" ca="1" si="181">DZ60</f>
        <v>0.12504281892700891</v>
      </c>
      <c r="H93">
        <f t="shared" ref="H93:H102" ca="1" si="182">EV60</f>
        <v>0.37063914966444511</v>
      </c>
      <c r="I93">
        <f t="shared" ref="I93:I102" ca="1" si="183">FR60</f>
        <v>0.70738242886892966</v>
      </c>
      <c r="J93">
        <f t="shared" ref="J93:J102" ca="1" si="184">GN60</f>
        <v>5.7142706024380971E-2</v>
      </c>
      <c r="K93">
        <f t="shared" ref="K93:K102" ca="1" si="185">HJ60</f>
        <v>0.16286315367766785</v>
      </c>
      <c r="L93">
        <f t="shared" ref="L93:L102" ca="1" si="186">IF60</f>
        <v>0.10058942225078986</v>
      </c>
      <c r="O93">
        <v>2</v>
      </c>
      <c r="P93">
        <v>1</v>
      </c>
      <c r="Q93">
        <v>3</v>
      </c>
      <c r="R93">
        <v>2</v>
      </c>
      <c r="S93">
        <v>3</v>
      </c>
      <c r="T93">
        <v>3</v>
      </c>
      <c r="U93">
        <v>2</v>
      </c>
      <c r="V93">
        <v>4</v>
      </c>
      <c r="W93">
        <v>1</v>
      </c>
      <c r="X93">
        <v>4</v>
      </c>
      <c r="Y93">
        <v>2</v>
      </c>
    </row>
    <row r="94" spans="1:25">
      <c r="A94">
        <v>2</v>
      </c>
      <c r="B94">
        <f t="shared" ca="1" si="176"/>
        <v>0.89837714529253143</v>
      </c>
      <c r="C94">
        <f t="shared" ca="1" si="177"/>
        <v>0.89979608723894622</v>
      </c>
      <c r="D94">
        <f t="shared" ca="1" si="178"/>
        <v>0.46025146437026293</v>
      </c>
      <c r="E94">
        <f t="shared" ca="1" si="179"/>
        <v>0.77302734207519641</v>
      </c>
      <c r="F94">
        <f t="shared" ca="1" si="180"/>
        <v>0.57591612319832663</v>
      </c>
      <c r="G94">
        <f t="shared" ca="1" si="181"/>
        <v>0.3868267066722445</v>
      </c>
      <c r="H94">
        <f t="shared" ca="1" si="182"/>
        <v>0.35709962379364757</v>
      </c>
      <c r="I94">
        <f t="shared" ca="1" si="183"/>
        <v>0.68021021518218017</v>
      </c>
      <c r="J94">
        <f t="shared" ca="1" si="184"/>
        <v>0.38676701306593247</v>
      </c>
      <c r="K94">
        <f t="shared" ca="1" si="185"/>
        <v>0.30592872105656532</v>
      </c>
      <c r="L94">
        <f t="shared" ca="1" si="186"/>
        <v>7.676388769753463E-2</v>
      </c>
      <c r="O94">
        <v>2</v>
      </c>
      <c r="P94">
        <v>1</v>
      </c>
      <c r="Q94">
        <v>1</v>
      </c>
      <c r="R94">
        <v>3</v>
      </c>
      <c r="S94">
        <v>2</v>
      </c>
      <c r="T94">
        <v>3</v>
      </c>
      <c r="U94">
        <v>4</v>
      </c>
      <c r="V94">
        <v>4</v>
      </c>
      <c r="W94">
        <v>3</v>
      </c>
      <c r="X94">
        <v>3</v>
      </c>
      <c r="Y94">
        <v>3</v>
      </c>
    </row>
    <row r="95" spans="1:25">
      <c r="A95">
        <v>3</v>
      </c>
      <c r="B95">
        <f t="shared" ca="1" si="176"/>
        <v>0.69959318008545657</v>
      </c>
      <c r="C95">
        <f t="shared" ca="1" si="177"/>
        <v>0.99992510655763511</v>
      </c>
      <c r="D95">
        <f t="shared" ca="1" si="178"/>
        <v>0.49077752619181264</v>
      </c>
      <c r="E95">
        <f t="shared" ca="1" si="179"/>
        <v>0.69775360453012225</v>
      </c>
      <c r="F95">
        <f t="shared" ca="1" si="180"/>
        <v>0.68210234352557964</v>
      </c>
      <c r="G95">
        <f t="shared" ca="1" si="181"/>
        <v>0.20320189569143943</v>
      </c>
      <c r="H95">
        <f t="shared" ca="1" si="182"/>
        <v>0.41215606671163185</v>
      </c>
      <c r="I95">
        <f t="shared" ca="1" si="183"/>
        <v>0.55580564306270031</v>
      </c>
      <c r="J95">
        <f t="shared" ca="1" si="184"/>
        <v>0.45905298262033212</v>
      </c>
      <c r="K95">
        <f t="shared" ca="1" si="185"/>
        <v>0.28416027111733311</v>
      </c>
      <c r="L95">
        <f t="shared" ca="1" si="186"/>
        <v>6.9782535167168314E-2</v>
      </c>
      <c r="O95">
        <v>1</v>
      </c>
      <c r="P95">
        <v>3</v>
      </c>
      <c r="Q95">
        <v>3</v>
      </c>
      <c r="R95">
        <v>2</v>
      </c>
      <c r="S95">
        <v>2</v>
      </c>
      <c r="T95">
        <v>3</v>
      </c>
      <c r="U95">
        <v>3</v>
      </c>
      <c r="V95">
        <v>4</v>
      </c>
      <c r="W95">
        <v>3</v>
      </c>
      <c r="X95">
        <v>2</v>
      </c>
      <c r="Y95">
        <v>4</v>
      </c>
    </row>
    <row r="96" spans="1:25">
      <c r="A96">
        <v>4</v>
      </c>
      <c r="B96">
        <f t="shared" ca="1" si="176"/>
        <v>0.9996354085788286</v>
      </c>
      <c r="C96">
        <f t="shared" ca="1" si="177"/>
        <v>0.79997436420167212</v>
      </c>
      <c r="D96">
        <f t="shared" ca="1" si="178"/>
        <v>0.74646551131096173</v>
      </c>
      <c r="E96">
        <f t="shared" ca="1" si="179"/>
        <v>0.69956528655330386</v>
      </c>
      <c r="F96">
        <f t="shared" ca="1" si="180"/>
        <v>0.59154539433322817</v>
      </c>
      <c r="G96">
        <f t="shared" ca="1" si="181"/>
        <v>0.29634726769273106</v>
      </c>
      <c r="H96">
        <f t="shared" ca="1" si="182"/>
        <v>0.54306816787694467</v>
      </c>
      <c r="I96">
        <f t="shared" ca="1" si="183"/>
        <v>0.64375764128323876</v>
      </c>
      <c r="J96">
        <f t="shared" ca="1" si="184"/>
        <v>0.33230315503819674</v>
      </c>
      <c r="K96">
        <f t="shared" ca="1" si="185"/>
        <v>0.6478108848053038</v>
      </c>
      <c r="L96">
        <f t="shared" ca="1" si="186"/>
        <v>0.32986731490307358</v>
      </c>
      <c r="O96">
        <v>3</v>
      </c>
      <c r="P96">
        <v>1</v>
      </c>
      <c r="Q96">
        <v>3</v>
      </c>
      <c r="R96">
        <v>2</v>
      </c>
      <c r="S96">
        <v>2</v>
      </c>
      <c r="T96">
        <v>4</v>
      </c>
      <c r="U96">
        <v>5</v>
      </c>
      <c r="V96">
        <v>3</v>
      </c>
      <c r="W96">
        <v>3</v>
      </c>
      <c r="X96">
        <v>4</v>
      </c>
      <c r="Y96">
        <v>3</v>
      </c>
    </row>
    <row r="97" spans="1:25">
      <c r="A97">
        <v>5</v>
      </c>
      <c r="B97">
        <f t="shared" ca="1" si="176"/>
        <v>0.59995331101518079</v>
      </c>
      <c r="C97">
        <f t="shared" ca="1" si="177"/>
        <v>0.99996994023543651</v>
      </c>
      <c r="D97">
        <f t="shared" ca="1" si="178"/>
        <v>0.94142437396838718</v>
      </c>
      <c r="E97">
        <f t="shared" ca="1" si="179"/>
        <v>0.59974578573827897</v>
      </c>
      <c r="F97">
        <f t="shared" ca="1" si="180"/>
        <v>0.5661959509138369</v>
      </c>
      <c r="G97">
        <f t="shared" ca="1" si="181"/>
        <v>0.496501494259109</v>
      </c>
      <c r="H97">
        <f t="shared" ca="1" si="182"/>
        <v>0.71054714648451511</v>
      </c>
      <c r="I97">
        <f t="shared" ca="1" si="183"/>
        <v>0.55124440533701335</v>
      </c>
      <c r="J97">
        <f t="shared" ca="1" si="184"/>
        <v>0.64673417851620396</v>
      </c>
      <c r="K97">
        <f t="shared" ca="1" si="185"/>
        <v>0.47367817820386821</v>
      </c>
      <c r="L97">
        <f t="shared" ca="1" si="186"/>
        <v>3.7376236012960804E-3</v>
      </c>
      <c r="O97">
        <v>2</v>
      </c>
      <c r="P97">
        <v>2</v>
      </c>
      <c r="Q97">
        <v>2</v>
      </c>
      <c r="R97">
        <v>3</v>
      </c>
      <c r="S97">
        <v>3</v>
      </c>
      <c r="T97">
        <v>2</v>
      </c>
      <c r="U97">
        <v>2</v>
      </c>
      <c r="V97">
        <v>4</v>
      </c>
      <c r="W97">
        <v>3</v>
      </c>
      <c r="X97">
        <v>3</v>
      </c>
      <c r="Y97">
        <v>4</v>
      </c>
    </row>
    <row r="98" spans="1:25">
      <c r="A98">
        <v>6</v>
      </c>
      <c r="B98">
        <f t="shared" ca="1" si="176"/>
        <v>0.68778348622352825</v>
      </c>
      <c r="C98">
        <f t="shared" ca="1" si="177"/>
        <v>0.89999553815892885</v>
      </c>
      <c r="D98">
        <f t="shared" ca="1" si="178"/>
        <v>0.65972281433078594</v>
      </c>
      <c r="E98">
        <f t="shared" ca="1" si="179"/>
        <v>0.79983718310401186</v>
      </c>
      <c r="F98">
        <f t="shared" ca="1" si="180"/>
        <v>0.54203279867033471</v>
      </c>
      <c r="G98">
        <f t="shared" ca="1" si="181"/>
        <v>0.48744999109200426</v>
      </c>
      <c r="H98">
        <f t="shared" ca="1" si="182"/>
        <v>0.60985430450357414</v>
      </c>
      <c r="I98">
        <f t="shared" ca="1" si="183"/>
        <v>0.56188282365360753</v>
      </c>
      <c r="J98">
        <f t="shared" ca="1" si="184"/>
        <v>8.7047591700990537E-2</v>
      </c>
      <c r="K98">
        <f t="shared" ca="1" si="185"/>
        <v>0.44011263420825286</v>
      </c>
      <c r="L98">
        <f t="shared" ca="1" si="186"/>
        <v>-6.2672310935672618E-2</v>
      </c>
      <c r="O98">
        <v>3</v>
      </c>
      <c r="P98">
        <v>2</v>
      </c>
      <c r="Q98">
        <v>3</v>
      </c>
      <c r="R98">
        <v>2</v>
      </c>
      <c r="S98">
        <v>3</v>
      </c>
      <c r="T98">
        <v>3</v>
      </c>
      <c r="U98">
        <v>4</v>
      </c>
      <c r="V98">
        <v>3</v>
      </c>
      <c r="W98">
        <v>3</v>
      </c>
      <c r="X98">
        <v>5</v>
      </c>
      <c r="Y98">
        <v>3</v>
      </c>
    </row>
    <row r="99" spans="1:25">
      <c r="A99">
        <v>7</v>
      </c>
      <c r="B99">
        <f t="shared" ca="1" si="176"/>
        <v>0.99663834024295883</v>
      </c>
      <c r="C99">
        <f t="shared" ca="1" si="177"/>
        <v>0.89987009246863359</v>
      </c>
      <c r="D99">
        <f t="shared" ca="1" si="178"/>
        <v>0.86185480462117037</v>
      </c>
      <c r="E99">
        <f t="shared" ca="1" si="179"/>
        <v>0.79346829776968453</v>
      </c>
      <c r="F99">
        <f t="shared" ca="1" si="180"/>
        <v>0.47858110832267509</v>
      </c>
      <c r="G99">
        <f t="shared" ca="1" si="181"/>
        <v>0.54073104259002569</v>
      </c>
      <c r="H99">
        <f t="shared" ca="1" si="182"/>
        <v>0.92349645373944811</v>
      </c>
      <c r="I99">
        <f t="shared" ca="1" si="183"/>
        <v>0.69394654135359257</v>
      </c>
      <c r="J99">
        <f t="shared" ca="1" si="184"/>
        <v>0.54481521298360425</v>
      </c>
      <c r="K99">
        <f t="shared" ca="1" si="185"/>
        <v>0.3937042879496761</v>
      </c>
      <c r="L99">
        <f t="shared" ca="1" si="186"/>
        <v>-0.11291342081237468</v>
      </c>
      <c r="O99">
        <v>2</v>
      </c>
      <c r="P99">
        <v>3</v>
      </c>
      <c r="Q99">
        <v>1</v>
      </c>
      <c r="R99">
        <v>2</v>
      </c>
      <c r="S99">
        <v>3</v>
      </c>
      <c r="T99">
        <v>3</v>
      </c>
      <c r="U99">
        <v>4</v>
      </c>
      <c r="V99">
        <v>3</v>
      </c>
      <c r="W99">
        <v>4</v>
      </c>
      <c r="X99">
        <v>4</v>
      </c>
      <c r="Y99">
        <v>4</v>
      </c>
    </row>
    <row r="100" spans="1:25">
      <c r="A100">
        <v>8</v>
      </c>
      <c r="B100">
        <f t="shared" ca="1" si="176"/>
        <v>0.99916284568993752</v>
      </c>
      <c r="C100">
        <f t="shared" ca="1" si="177"/>
        <v>0.69993059866743879</v>
      </c>
      <c r="D100">
        <f t="shared" ca="1" si="178"/>
        <v>0.98872026874855468</v>
      </c>
      <c r="E100">
        <f t="shared" ca="1" si="179"/>
        <v>0.63489443690354386</v>
      </c>
      <c r="F100">
        <f t="shared" ca="1" si="180"/>
        <v>4.9338892889365549E-2</v>
      </c>
      <c r="G100">
        <f t="shared" ca="1" si="181"/>
        <v>0.26433075586912058</v>
      </c>
      <c r="H100">
        <f t="shared" ca="1" si="182"/>
        <v>0.93570355640340352</v>
      </c>
      <c r="I100">
        <f t="shared" ca="1" si="183"/>
        <v>0.22501703255028799</v>
      </c>
      <c r="J100">
        <f t="shared" ca="1" si="184"/>
        <v>0.18375602284271378</v>
      </c>
      <c r="K100">
        <f t="shared" ca="1" si="185"/>
        <v>0.5055088739462873</v>
      </c>
      <c r="L100">
        <f t="shared" ca="1" si="186"/>
        <v>0.15802570868491375</v>
      </c>
      <c r="O100">
        <v>1</v>
      </c>
      <c r="P100">
        <v>2</v>
      </c>
      <c r="Q100">
        <v>3</v>
      </c>
      <c r="R100">
        <v>4</v>
      </c>
      <c r="S100">
        <v>4</v>
      </c>
      <c r="T100">
        <v>4</v>
      </c>
      <c r="U100">
        <v>3</v>
      </c>
      <c r="V100">
        <v>3</v>
      </c>
      <c r="W100">
        <v>2</v>
      </c>
      <c r="X100">
        <v>4</v>
      </c>
      <c r="Y100">
        <v>3</v>
      </c>
    </row>
    <row r="101" spans="1:25">
      <c r="A101">
        <v>9</v>
      </c>
      <c r="B101">
        <f t="shared" ca="1" si="176"/>
        <v>0.9924617740566718</v>
      </c>
      <c r="C101">
        <f t="shared" ca="1" si="177"/>
        <v>0.99995829021355109</v>
      </c>
      <c r="D101">
        <f t="shared" ca="1" si="178"/>
        <v>0.98459622779429634</v>
      </c>
      <c r="E101">
        <f t="shared" ca="1" si="179"/>
        <v>0.52392659462515212</v>
      </c>
      <c r="F101">
        <f t="shared" ca="1" si="180"/>
        <v>6.8226113797903068E-2</v>
      </c>
      <c r="G101">
        <f t="shared" ca="1" si="181"/>
        <v>0.668060831703567</v>
      </c>
      <c r="H101">
        <f t="shared" ca="1" si="182"/>
        <v>0.9463557246057529</v>
      </c>
      <c r="I101">
        <f t="shared" ca="1" si="183"/>
        <v>0.10520586746925079</v>
      </c>
      <c r="J101">
        <f t="shared" ca="1" si="184"/>
        <v>0.41671274018086168</v>
      </c>
      <c r="K101">
        <f t="shared" ca="1" si="185"/>
        <v>0.14899793585394436</v>
      </c>
      <c r="L101">
        <f t="shared" ca="1" si="186"/>
        <v>-1.1724794195492471E-2</v>
      </c>
      <c r="O101">
        <v>4</v>
      </c>
      <c r="P101">
        <v>1</v>
      </c>
      <c r="Q101">
        <v>2</v>
      </c>
      <c r="R101">
        <v>3</v>
      </c>
      <c r="S101">
        <v>4</v>
      </c>
      <c r="T101">
        <v>4</v>
      </c>
      <c r="U101">
        <v>2</v>
      </c>
      <c r="V101">
        <v>2</v>
      </c>
      <c r="W101">
        <v>4</v>
      </c>
      <c r="X101">
        <v>2</v>
      </c>
      <c r="Y101">
        <v>3</v>
      </c>
    </row>
    <row r="102" spans="1:25">
      <c r="A102">
        <v>10</v>
      </c>
      <c r="B102">
        <f t="shared" ca="1" si="176"/>
        <v>0.89922719289771236</v>
      </c>
      <c r="C102">
        <f t="shared" ca="1" si="177"/>
        <v>0.59999178220721883</v>
      </c>
      <c r="D102">
        <f t="shared" ca="1" si="178"/>
        <v>0.79522195519524597</v>
      </c>
      <c r="E102">
        <f t="shared" ca="1" si="179"/>
        <v>-0.24053941284038602</v>
      </c>
      <c r="F102">
        <f t="shared" ca="1" si="180"/>
        <v>-0.24139908785018163</v>
      </c>
      <c r="G102">
        <f t="shared" ca="1" si="181"/>
        <v>0.49869889787871058</v>
      </c>
      <c r="H102">
        <f t="shared" ca="1" si="182"/>
        <v>0.59367782469626895</v>
      </c>
      <c r="I102">
        <f t="shared" ca="1" si="183"/>
        <v>0.2372082281156554</v>
      </c>
      <c r="J102">
        <f t="shared" ca="1" si="184"/>
        <v>0.33698721345107463</v>
      </c>
      <c r="K102">
        <f t="shared" ca="1" si="185"/>
        <v>0.11195757973358704</v>
      </c>
      <c r="L102">
        <f t="shared" ca="1" si="186"/>
        <v>-0.14393340730939089</v>
      </c>
      <c r="O102">
        <v>2</v>
      </c>
      <c r="P102">
        <v>2</v>
      </c>
      <c r="Q102">
        <v>3</v>
      </c>
      <c r="R102">
        <v>3</v>
      </c>
      <c r="S102">
        <v>2</v>
      </c>
      <c r="T102">
        <v>4</v>
      </c>
      <c r="U102">
        <v>4</v>
      </c>
      <c r="V102">
        <v>2</v>
      </c>
      <c r="W102">
        <v>3</v>
      </c>
      <c r="X102">
        <v>4</v>
      </c>
      <c r="Y102">
        <v>2</v>
      </c>
    </row>
    <row r="103" spans="1:25">
      <c r="O103">
        <v>2</v>
      </c>
      <c r="P103">
        <v>1</v>
      </c>
      <c r="Q103">
        <v>2</v>
      </c>
      <c r="R103">
        <v>4</v>
      </c>
      <c r="S103">
        <v>3</v>
      </c>
      <c r="T103">
        <v>2</v>
      </c>
      <c r="U103">
        <v>4</v>
      </c>
      <c r="V103">
        <v>3</v>
      </c>
      <c r="W103">
        <v>2</v>
      </c>
      <c r="X103">
        <v>3</v>
      </c>
      <c r="Y103">
        <v>3</v>
      </c>
    </row>
    <row r="104" spans="1:25">
      <c r="O104">
        <v>2</v>
      </c>
      <c r="P104">
        <v>3</v>
      </c>
      <c r="Q104">
        <v>1</v>
      </c>
      <c r="R104">
        <v>3</v>
      </c>
      <c r="S104">
        <v>3</v>
      </c>
      <c r="T104">
        <v>3</v>
      </c>
      <c r="U104">
        <v>2</v>
      </c>
      <c r="V104">
        <v>4</v>
      </c>
      <c r="W104">
        <v>2</v>
      </c>
      <c r="X104">
        <v>3</v>
      </c>
      <c r="Y104">
        <v>4</v>
      </c>
    </row>
    <row r="105" spans="1:25">
      <c r="O105">
        <v>3</v>
      </c>
      <c r="P105">
        <v>1</v>
      </c>
      <c r="Q105">
        <v>2</v>
      </c>
      <c r="R105">
        <v>2</v>
      </c>
      <c r="S105">
        <v>3</v>
      </c>
      <c r="T105">
        <v>3</v>
      </c>
      <c r="U105">
        <v>3</v>
      </c>
      <c r="V105">
        <v>3</v>
      </c>
      <c r="W105">
        <v>4</v>
      </c>
      <c r="X105">
        <v>3</v>
      </c>
      <c r="Y105">
        <v>2</v>
      </c>
    </row>
    <row r="106" spans="1:25">
      <c r="O106">
        <v>2</v>
      </c>
      <c r="P106">
        <v>2</v>
      </c>
      <c r="Q106">
        <v>2</v>
      </c>
      <c r="R106">
        <v>0</v>
      </c>
      <c r="S106">
        <v>3</v>
      </c>
      <c r="T106">
        <v>3</v>
      </c>
      <c r="U106">
        <v>2</v>
      </c>
      <c r="V106">
        <v>2</v>
      </c>
      <c r="W106">
        <v>4</v>
      </c>
      <c r="X106">
        <v>2</v>
      </c>
      <c r="Y106">
        <v>5</v>
      </c>
    </row>
    <row r="107" spans="1:25">
      <c r="O107">
        <v>2</v>
      </c>
      <c r="P107">
        <v>2</v>
      </c>
      <c r="Q107">
        <v>3</v>
      </c>
      <c r="R107">
        <v>4</v>
      </c>
      <c r="S107">
        <v>3</v>
      </c>
      <c r="T107">
        <v>3</v>
      </c>
      <c r="U107">
        <v>2</v>
      </c>
      <c r="V107">
        <v>3</v>
      </c>
      <c r="W107">
        <v>4</v>
      </c>
      <c r="X107">
        <v>4</v>
      </c>
      <c r="Y107">
        <v>5</v>
      </c>
    </row>
    <row r="108" spans="1:25">
      <c r="O108">
        <v>2</v>
      </c>
      <c r="P108">
        <v>2</v>
      </c>
      <c r="Q108">
        <v>3</v>
      </c>
      <c r="R108">
        <v>4</v>
      </c>
      <c r="S108">
        <v>2</v>
      </c>
      <c r="T108">
        <v>3</v>
      </c>
      <c r="U108">
        <v>4</v>
      </c>
      <c r="V108">
        <v>3</v>
      </c>
      <c r="W108">
        <v>4</v>
      </c>
      <c r="X108">
        <v>3</v>
      </c>
      <c r="Y108">
        <v>4</v>
      </c>
    </row>
    <row r="109" spans="1:25">
      <c r="O109">
        <v>2</v>
      </c>
      <c r="P109">
        <v>1</v>
      </c>
      <c r="Q109">
        <v>3</v>
      </c>
      <c r="R109">
        <v>1</v>
      </c>
      <c r="S109">
        <v>4</v>
      </c>
      <c r="T109">
        <v>2</v>
      </c>
      <c r="U109">
        <v>4</v>
      </c>
      <c r="V109">
        <v>4</v>
      </c>
      <c r="W109">
        <v>4</v>
      </c>
      <c r="X109">
        <v>4</v>
      </c>
      <c r="Y109">
        <v>4</v>
      </c>
    </row>
    <row r="110" spans="1:25">
      <c r="O110">
        <v>3</v>
      </c>
      <c r="P110">
        <v>2</v>
      </c>
      <c r="Q110">
        <v>3</v>
      </c>
      <c r="R110">
        <v>4</v>
      </c>
      <c r="S110">
        <v>3</v>
      </c>
      <c r="T110">
        <v>2</v>
      </c>
      <c r="U110">
        <v>3</v>
      </c>
      <c r="V110">
        <v>3</v>
      </c>
      <c r="W110">
        <v>4</v>
      </c>
      <c r="X110">
        <v>2</v>
      </c>
      <c r="Y110">
        <v>2</v>
      </c>
    </row>
    <row r="111" spans="1:25">
      <c r="O111">
        <v>2</v>
      </c>
      <c r="P111">
        <v>3</v>
      </c>
      <c r="Q111">
        <v>2</v>
      </c>
      <c r="R111">
        <v>3</v>
      </c>
      <c r="S111">
        <v>3</v>
      </c>
      <c r="T111">
        <v>3</v>
      </c>
      <c r="U111">
        <v>5</v>
      </c>
      <c r="V111">
        <v>1</v>
      </c>
      <c r="W111">
        <v>4</v>
      </c>
      <c r="X111">
        <v>2</v>
      </c>
      <c r="Y111">
        <v>3</v>
      </c>
    </row>
    <row r="112" spans="1:25">
      <c r="O112">
        <v>2</v>
      </c>
      <c r="P112">
        <v>1</v>
      </c>
      <c r="Q112">
        <v>4</v>
      </c>
      <c r="R112">
        <v>4</v>
      </c>
      <c r="S112">
        <v>4</v>
      </c>
      <c r="T112">
        <v>3</v>
      </c>
      <c r="U112">
        <v>3</v>
      </c>
      <c r="V112">
        <v>2</v>
      </c>
      <c r="W112">
        <v>3</v>
      </c>
      <c r="X112">
        <v>5</v>
      </c>
      <c r="Y112">
        <v>5</v>
      </c>
    </row>
    <row r="113" spans="15:25">
      <c r="O113">
        <v>2</v>
      </c>
      <c r="P113">
        <v>2</v>
      </c>
      <c r="Q113">
        <v>2</v>
      </c>
      <c r="R113">
        <v>3</v>
      </c>
      <c r="S113">
        <v>3</v>
      </c>
      <c r="T113">
        <v>3</v>
      </c>
      <c r="U113">
        <v>3</v>
      </c>
      <c r="V113">
        <v>3</v>
      </c>
      <c r="W113">
        <v>4</v>
      </c>
      <c r="X113">
        <v>4</v>
      </c>
      <c r="Y113">
        <v>4</v>
      </c>
    </row>
    <row r="114" spans="15:25">
      <c r="O114">
        <v>2</v>
      </c>
      <c r="P114">
        <v>3</v>
      </c>
      <c r="Q114">
        <v>2</v>
      </c>
      <c r="R114">
        <v>4</v>
      </c>
      <c r="S114">
        <v>3</v>
      </c>
      <c r="T114">
        <v>3</v>
      </c>
      <c r="U114">
        <v>3</v>
      </c>
      <c r="V114">
        <v>4</v>
      </c>
      <c r="W114">
        <v>3</v>
      </c>
      <c r="X114">
        <v>3</v>
      </c>
      <c r="Y114">
        <v>5</v>
      </c>
    </row>
    <row r="115" spans="15:25">
      <c r="O115">
        <v>2</v>
      </c>
      <c r="P115">
        <v>2</v>
      </c>
      <c r="Q115">
        <v>3</v>
      </c>
      <c r="R115">
        <v>3</v>
      </c>
      <c r="S115">
        <v>3</v>
      </c>
      <c r="T115">
        <v>2</v>
      </c>
      <c r="U115">
        <v>3</v>
      </c>
      <c r="V115">
        <v>2</v>
      </c>
      <c r="W115">
        <v>4</v>
      </c>
      <c r="X115">
        <v>4</v>
      </c>
      <c r="Y115">
        <v>4</v>
      </c>
    </row>
    <row r="116" spans="15:25">
      <c r="O116">
        <v>2</v>
      </c>
      <c r="P116">
        <v>2</v>
      </c>
      <c r="Q116">
        <v>4</v>
      </c>
      <c r="R116">
        <v>2</v>
      </c>
      <c r="S116">
        <v>2</v>
      </c>
      <c r="T116">
        <v>4</v>
      </c>
      <c r="U116">
        <v>4</v>
      </c>
      <c r="V116">
        <v>3</v>
      </c>
      <c r="W116">
        <v>4</v>
      </c>
      <c r="X116">
        <v>4</v>
      </c>
      <c r="Y116">
        <v>3</v>
      </c>
    </row>
    <row r="117" spans="15:25">
      <c r="O117">
        <v>1</v>
      </c>
      <c r="P117">
        <v>2</v>
      </c>
      <c r="Q117">
        <v>3</v>
      </c>
      <c r="R117">
        <v>3</v>
      </c>
      <c r="S117">
        <v>3</v>
      </c>
      <c r="T117">
        <v>3</v>
      </c>
      <c r="U117">
        <v>3</v>
      </c>
      <c r="V117">
        <v>3</v>
      </c>
      <c r="W117">
        <v>3</v>
      </c>
      <c r="X117">
        <v>3</v>
      </c>
      <c r="Y117">
        <v>2</v>
      </c>
    </row>
    <row r="118" spans="15:25">
      <c r="O118">
        <v>3</v>
      </c>
      <c r="P118">
        <v>3</v>
      </c>
      <c r="Q118">
        <v>4</v>
      </c>
      <c r="R118">
        <v>2</v>
      </c>
      <c r="S118">
        <v>2</v>
      </c>
      <c r="T118">
        <v>3</v>
      </c>
      <c r="U118">
        <v>3</v>
      </c>
      <c r="V118">
        <v>3</v>
      </c>
      <c r="W118">
        <v>3</v>
      </c>
      <c r="X118">
        <v>6</v>
      </c>
      <c r="Y118">
        <v>2</v>
      </c>
    </row>
    <row r="119" spans="15:25">
      <c r="O119">
        <v>2</v>
      </c>
      <c r="P119">
        <v>2</v>
      </c>
      <c r="Q119">
        <v>1</v>
      </c>
      <c r="R119">
        <v>2</v>
      </c>
      <c r="S119">
        <v>1</v>
      </c>
      <c r="T119">
        <v>4</v>
      </c>
      <c r="U119">
        <v>3</v>
      </c>
      <c r="V119">
        <v>5</v>
      </c>
      <c r="W119">
        <v>3</v>
      </c>
      <c r="X119">
        <v>4</v>
      </c>
      <c r="Y119">
        <v>3</v>
      </c>
    </row>
    <row r="120" spans="15:25">
      <c r="O120">
        <v>1</v>
      </c>
      <c r="P120">
        <v>3</v>
      </c>
      <c r="Q120">
        <v>2</v>
      </c>
      <c r="R120">
        <v>3</v>
      </c>
      <c r="S120">
        <v>3</v>
      </c>
      <c r="T120">
        <v>3</v>
      </c>
      <c r="U120">
        <v>3</v>
      </c>
      <c r="V120">
        <v>3</v>
      </c>
      <c r="W120">
        <v>4</v>
      </c>
      <c r="X120">
        <v>3</v>
      </c>
      <c r="Y120">
        <v>4</v>
      </c>
    </row>
    <row r="121" spans="15:25">
      <c r="O121">
        <v>0</v>
      </c>
      <c r="P121">
        <v>3</v>
      </c>
      <c r="Q121">
        <v>1</v>
      </c>
      <c r="R121">
        <v>2</v>
      </c>
      <c r="S121">
        <v>3</v>
      </c>
      <c r="T121">
        <v>3</v>
      </c>
      <c r="U121">
        <v>4</v>
      </c>
      <c r="V121">
        <v>4</v>
      </c>
      <c r="W121">
        <v>2</v>
      </c>
      <c r="X121">
        <v>3</v>
      </c>
      <c r="Y121">
        <v>4</v>
      </c>
    </row>
    <row r="122" spans="15:25">
      <c r="O122">
        <v>2</v>
      </c>
      <c r="P122">
        <v>0</v>
      </c>
      <c r="Q122">
        <v>3</v>
      </c>
      <c r="R122">
        <v>2</v>
      </c>
      <c r="S122">
        <v>4</v>
      </c>
      <c r="T122">
        <v>3</v>
      </c>
      <c r="U122">
        <v>2</v>
      </c>
      <c r="V122">
        <v>3</v>
      </c>
      <c r="W122">
        <v>3</v>
      </c>
      <c r="X122">
        <v>4</v>
      </c>
      <c r="Y122">
        <v>3</v>
      </c>
    </row>
    <row r="123" spans="15:25">
      <c r="O123">
        <v>3</v>
      </c>
      <c r="P123">
        <v>3</v>
      </c>
      <c r="Q123">
        <v>3</v>
      </c>
      <c r="R123">
        <v>3</v>
      </c>
      <c r="S123">
        <v>4</v>
      </c>
      <c r="T123">
        <v>3</v>
      </c>
      <c r="U123">
        <v>3</v>
      </c>
      <c r="V123">
        <v>5</v>
      </c>
      <c r="W123">
        <v>4</v>
      </c>
      <c r="X123">
        <v>4</v>
      </c>
      <c r="Y123">
        <v>3</v>
      </c>
    </row>
    <row r="124" spans="15:25">
      <c r="O124">
        <v>2</v>
      </c>
      <c r="P124">
        <v>2</v>
      </c>
      <c r="Q124">
        <v>3</v>
      </c>
      <c r="R124">
        <v>2</v>
      </c>
      <c r="S124">
        <v>3</v>
      </c>
      <c r="T124">
        <v>3</v>
      </c>
      <c r="U124">
        <v>1</v>
      </c>
      <c r="V124">
        <v>1</v>
      </c>
      <c r="W124">
        <v>2</v>
      </c>
      <c r="X124">
        <v>4</v>
      </c>
      <c r="Y124">
        <v>3</v>
      </c>
    </row>
    <row r="125" spans="15:25">
      <c r="O125">
        <v>4</v>
      </c>
      <c r="P125">
        <v>1</v>
      </c>
      <c r="Q125">
        <v>2</v>
      </c>
      <c r="R125">
        <v>3</v>
      </c>
      <c r="S125">
        <v>3</v>
      </c>
      <c r="T125">
        <v>4</v>
      </c>
      <c r="U125">
        <v>3</v>
      </c>
      <c r="V125">
        <v>2</v>
      </c>
      <c r="W125">
        <v>2</v>
      </c>
      <c r="X125">
        <v>4</v>
      </c>
      <c r="Y125">
        <v>3</v>
      </c>
    </row>
    <row r="126" spans="15:25">
      <c r="O126">
        <v>3</v>
      </c>
      <c r="P126">
        <v>1</v>
      </c>
      <c r="Q126">
        <v>1</v>
      </c>
      <c r="R126">
        <v>3</v>
      </c>
      <c r="S126">
        <v>4</v>
      </c>
      <c r="T126">
        <v>4</v>
      </c>
      <c r="U126">
        <v>4</v>
      </c>
      <c r="V126">
        <v>3</v>
      </c>
      <c r="W126">
        <v>2</v>
      </c>
      <c r="X126">
        <v>3</v>
      </c>
      <c r="Y126">
        <v>4</v>
      </c>
    </row>
    <row r="127" spans="15:25">
      <c r="O127">
        <v>2</v>
      </c>
      <c r="P127">
        <v>0</v>
      </c>
      <c r="Q127">
        <v>2</v>
      </c>
      <c r="R127">
        <v>4</v>
      </c>
      <c r="S127">
        <v>4</v>
      </c>
      <c r="T127">
        <v>2</v>
      </c>
      <c r="U127">
        <v>4</v>
      </c>
      <c r="V127">
        <v>1</v>
      </c>
      <c r="W127">
        <v>4</v>
      </c>
      <c r="X127">
        <v>4</v>
      </c>
      <c r="Y127">
        <v>5</v>
      </c>
    </row>
    <row r="128" spans="15:25">
      <c r="O128">
        <v>1</v>
      </c>
      <c r="P128">
        <v>3</v>
      </c>
      <c r="Q128">
        <v>1</v>
      </c>
      <c r="R128">
        <v>1</v>
      </c>
      <c r="S128">
        <v>5</v>
      </c>
      <c r="T128">
        <v>4</v>
      </c>
      <c r="U128">
        <v>3</v>
      </c>
      <c r="V128">
        <v>5</v>
      </c>
      <c r="W128">
        <v>3</v>
      </c>
      <c r="X128">
        <v>4</v>
      </c>
      <c r="Y128">
        <v>4</v>
      </c>
    </row>
    <row r="129" spans="15:25">
      <c r="O129">
        <v>1</v>
      </c>
      <c r="P129">
        <v>1</v>
      </c>
      <c r="Q129">
        <v>3</v>
      </c>
      <c r="R129">
        <v>2</v>
      </c>
      <c r="S129">
        <v>3</v>
      </c>
      <c r="T129">
        <v>3</v>
      </c>
      <c r="U129">
        <v>3</v>
      </c>
      <c r="V129">
        <v>2</v>
      </c>
      <c r="W129">
        <v>3</v>
      </c>
      <c r="X129">
        <v>2</v>
      </c>
      <c r="Y129">
        <v>5</v>
      </c>
    </row>
    <row r="130" spans="15:25">
      <c r="O130">
        <v>2</v>
      </c>
      <c r="P130">
        <v>3</v>
      </c>
      <c r="Q130">
        <v>2</v>
      </c>
      <c r="R130">
        <v>4</v>
      </c>
      <c r="S130">
        <v>3</v>
      </c>
      <c r="T130">
        <v>4</v>
      </c>
      <c r="U130">
        <v>3</v>
      </c>
      <c r="V130">
        <v>4</v>
      </c>
      <c r="W130">
        <v>3</v>
      </c>
      <c r="X130">
        <v>3</v>
      </c>
      <c r="Y130">
        <v>4</v>
      </c>
    </row>
    <row r="131" spans="15:25">
      <c r="O131">
        <v>1</v>
      </c>
      <c r="P131">
        <v>2</v>
      </c>
      <c r="Q131">
        <v>1</v>
      </c>
      <c r="R131">
        <v>3</v>
      </c>
      <c r="S131">
        <v>4</v>
      </c>
      <c r="T131">
        <v>3</v>
      </c>
      <c r="U131">
        <v>4</v>
      </c>
      <c r="V131">
        <v>5</v>
      </c>
      <c r="W131">
        <v>3</v>
      </c>
      <c r="X131">
        <v>3</v>
      </c>
      <c r="Y131">
        <v>3</v>
      </c>
    </row>
    <row r="132" spans="15:25">
      <c r="O132">
        <v>1</v>
      </c>
      <c r="P132">
        <v>3</v>
      </c>
      <c r="Q132">
        <v>3</v>
      </c>
      <c r="R132">
        <v>2</v>
      </c>
      <c r="S132">
        <v>2</v>
      </c>
      <c r="T132">
        <v>3</v>
      </c>
      <c r="U132">
        <v>4</v>
      </c>
      <c r="V132">
        <v>4</v>
      </c>
      <c r="W132">
        <v>2</v>
      </c>
      <c r="X132">
        <v>3</v>
      </c>
      <c r="Y132">
        <v>2</v>
      </c>
    </row>
    <row r="133" spans="15:25">
      <c r="O133">
        <v>3</v>
      </c>
      <c r="P133">
        <v>3</v>
      </c>
      <c r="Q133">
        <v>3</v>
      </c>
      <c r="R133">
        <v>2</v>
      </c>
      <c r="S133">
        <v>3</v>
      </c>
      <c r="T133">
        <v>3</v>
      </c>
      <c r="U133">
        <v>3</v>
      </c>
      <c r="V133">
        <v>2</v>
      </c>
      <c r="W133">
        <v>4</v>
      </c>
      <c r="X133">
        <v>4</v>
      </c>
      <c r="Y133">
        <v>6</v>
      </c>
    </row>
    <row r="134" spans="15:25">
      <c r="O134">
        <v>1</v>
      </c>
      <c r="P134">
        <v>2</v>
      </c>
      <c r="Q134">
        <v>2</v>
      </c>
      <c r="R134">
        <v>3</v>
      </c>
      <c r="S134">
        <v>4</v>
      </c>
      <c r="T134">
        <v>4</v>
      </c>
      <c r="U134">
        <v>2</v>
      </c>
      <c r="V134">
        <v>3</v>
      </c>
      <c r="W134">
        <v>4</v>
      </c>
      <c r="X134">
        <v>4</v>
      </c>
      <c r="Y134">
        <v>2</v>
      </c>
    </row>
    <row r="135" spans="15:25">
      <c r="O135">
        <v>3</v>
      </c>
      <c r="P135">
        <v>2</v>
      </c>
      <c r="Q135">
        <v>3</v>
      </c>
      <c r="R135">
        <v>3</v>
      </c>
      <c r="S135">
        <v>3</v>
      </c>
      <c r="T135">
        <v>4</v>
      </c>
      <c r="U135">
        <v>2</v>
      </c>
      <c r="V135">
        <v>4</v>
      </c>
      <c r="W135">
        <v>5</v>
      </c>
      <c r="X135">
        <v>4</v>
      </c>
      <c r="Y135">
        <v>2</v>
      </c>
    </row>
    <row r="136" spans="15:25">
      <c r="O136">
        <v>1</v>
      </c>
      <c r="P136">
        <v>2</v>
      </c>
      <c r="Q136">
        <v>5</v>
      </c>
      <c r="R136">
        <v>3</v>
      </c>
      <c r="S136">
        <v>4</v>
      </c>
      <c r="T136">
        <v>3</v>
      </c>
      <c r="U136">
        <v>3</v>
      </c>
      <c r="V136">
        <v>3</v>
      </c>
      <c r="W136">
        <v>5</v>
      </c>
      <c r="X136">
        <v>5</v>
      </c>
      <c r="Y136">
        <v>2</v>
      </c>
    </row>
    <row r="137" spans="15:25">
      <c r="O137">
        <v>2</v>
      </c>
      <c r="P137">
        <v>2</v>
      </c>
      <c r="Q137">
        <v>1</v>
      </c>
      <c r="R137">
        <v>4</v>
      </c>
      <c r="S137">
        <v>3</v>
      </c>
      <c r="T137">
        <v>3</v>
      </c>
      <c r="U137">
        <v>3</v>
      </c>
      <c r="V137">
        <v>3</v>
      </c>
      <c r="W137">
        <v>4</v>
      </c>
      <c r="X137">
        <v>4</v>
      </c>
      <c r="Y137">
        <v>5</v>
      </c>
    </row>
    <row r="138" spans="15:25">
      <c r="O138">
        <v>2</v>
      </c>
      <c r="P138">
        <v>2</v>
      </c>
      <c r="Q138">
        <v>1</v>
      </c>
      <c r="R138">
        <v>3</v>
      </c>
      <c r="S138">
        <v>4</v>
      </c>
      <c r="T138">
        <v>3</v>
      </c>
      <c r="U138">
        <v>3</v>
      </c>
      <c r="V138">
        <v>4</v>
      </c>
      <c r="W138">
        <v>3</v>
      </c>
      <c r="X138">
        <v>6</v>
      </c>
      <c r="Y138">
        <v>3</v>
      </c>
    </row>
    <row r="139" spans="15:25">
      <c r="O139">
        <v>3</v>
      </c>
      <c r="P139">
        <v>2</v>
      </c>
      <c r="Q139">
        <v>2</v>
      </c>
      <c r="R139">
        <v>3</v>
      </c>
      <c r="S139">
        <v>4</v>
      </c>
      <c r="T139">
        <v>4</v>
      </c>
      <c r="U139">
        <v>5</v>
      </c>
      <c r="V139">
        <v>4</v>
      </c>
      <c r="W139">
        <v>2</v>
      </c>
      <c r="X139">
        <v>2</v>
      </c>
      <c r="Y139">
        <v>5</v>
      </c>
    </row>
    <row r="140" spans="15:25">
      <c r="O140">
        <v>3</v>
      </c>
      <c r="P140">
        <v>3</v>
      </c>
      <c r="Q140">
        <v>1</v>
      </c>
      <c r="R140">
        <v>4</v>
      </c>
      <c r="S140">
        <v>4</v>
      </c>
      <c r="T140">
        <v>3</v>
      </c>
      <c r="U140">
        <v>2</v>
      </c>
      <c r="V140">
        <v>2</v>
      </c>
      <c r="W140">
        <v>4</v>
      </c>
      <c r="X140">
        <v>4</v>
      </c>
      <c r="Y140">
        <v>5</v>
      </c>
    </row>
    <row r="141" spans="15:25">
      <c r="O141">
        <v>2</v>
      </c>
      <c r="P141">
        <v>1</v>
      </c>
      <c r="Q141">
        <v>2</v>
      </c>
      <c r="R141">
        <v>3</v>
      </c>
      <c r="S141">
        <v>2</v>
      </c>
      <c r="T141">
        <v>4</v>
      </c>
      <c r="U141">
        <v>3</v>
      </c>
      <c r="V141">
        <v>4</v>
      </c>
      <c r="W141">
        <v>3</v>
      </c>
      <c r="X141">
        <v>2</v>
      </c>
      <c r="Y141">
        <v>4</v>
      </c>
    </row>
    <row r="142" spans="15:25">
      <c r="O142">
        <v>2</v>
      </c>
      <c r="P142">
        <v>3</v>
      </c>
      <c r="Q142">
        <v>2</v>
      </c>
      <c r="R142">
        <v>2</v>
      </c>
      <c r="S142">
        <v>3</v>
      </c>
      <c r="T142">
        <v>3</v>
      </c>
      <c r="U142">
        <v>2</v>
      </c>
      <c r="V142">
        <v>2</v>
      </c>
      <c r="W142">
        <v>4</v>
      </c>
      <c r="X142">
        <v>3</v>
      </c>
      <c r="Y142">
        <v>5</v>
      </c>
    </row>
    <row r="143" spans="15:25">
      <c r="O143">
        <v>4</v>
      </c>
      <c r="P143">
        <v>1</v>
      </c>
      <c r="Q143">
        <v>3</v>
      </c>
      <c r="R143">
        <v>2</v>
      </c>
      <c r="S143">
        <v>2</v>
      </c>
      <c r="T143">
        <v>2</v>
      </c>
      <c r="U143">
        <v>1</v>
      </c>
      <c r="V143">
        <v>3</v>
      </c>
      <c r="W143">
        <v>4</v>
      </c>
      <c r="X143">
        <v>5</v>
      </c>
      <c r="Y143">
        <v>4</v>
      </c>
    </row>
    <row r="144" spans="15:25">
      <c r="O144">
        <v>2</v>
      </c>
      <c r="P144">
        <v>2</v>
      </c>
      <c r="Q144">
        <v>2</v>
      </c>
      <c r="R144">
        <v>2</v>
      </c>
      <c r="S144">
        <v>3</v>
      </c>
      <c r="T144">
        <v>4</v>
      </c>
      <c r="U144">
        <v>4</v>
      </c>
      <c r="V144">
        <v>4</v>
      </c>
      <c r="W144">
        <v>2</v>
      </c>
      <c r="X144">
        <v>3</v>
      </c>
      <c r="Y144">
        <v>5</v>
      </c>
    </row>
    <row r="145" spans="15:25">
      <c r="O145">
        <v>3</v>
      </c>
      <c r="P145">
        <v>2</v>
      </c>
      <c r="Q145">
        <v>1</v>
      </c>
      <c r="R145">
        <v>3</v>
      </c>
      <c r="S145">
        <v>3</v>
      </c>
      <c r="T145">
        <v>3</v>
      </c>
      <c r="U145">
        <v>2</v>
      </c>
      <c r="V145">
        <v>3</v>
      </c>
      <c r="W145">
        <v>3</v>
      </c>
      <c r="X145">
        <v>4</v>
      </c>
      <c r="Y145">
        <v>5</v>
      </c>
    </row>
    <row r="146" spans="15:25">
      <c r="O146">
        <v>2</v>
      </c>
      <c r="P146">
        <v>1</v>
      </c>
      <c r="Q146">
        <v>2</v>
      </c>
      <c r="R146">
        <v>3</v>
      </c>
      <c r="S146">
        <v>2</v>
      </c>
      <c r="T146">
        <v>3</v>
      </c>
      <c r="U146">
        <v>4</v>
      </c>
      <c r="V146">
        <v>3</v>
      </c>
      <c r="W146">
        <v>5</v>
      </c>
      <c r="X146">
        <v>3</v>
      </c>
      <c r="Y146">
        <v>2</v>
      </c>
    </row>
    <row r="147" spans="15:25">
      <c r="O147">
        <v>2</v>
      </c>
      <c r="P147">
        <v>3</v>
      </c>
      <c r="Q147">
        <v>2</v>
      </c>
      <c r="R147">
        <v>2</v>
      </c>
      <c r="S147">
        <v>3</v>
      </c>
      <c r="T147">
        <v>3</v>
      </c>
      <c r="U147">
        <v>3</v>
      </c>
      <c r="V147">
        <v>2</v>
      </c>
      <c r="W147">
        <v>4</v>
      </c>
      <c r="X147">
        <v>3</v>
      </c>
      <c r="Y147">
        <v>3</v>
      </c>
    </row>
    <row r="148" spans="15:25">
      <c r="O148">
        <v>1</v>
      </c>
      <c r="P148">
        <v>1</v>
      </c>
      <c r="Q148">
        <v>2</v>
      </c>
      <c r="R148">
        <v>2</v>
      </c>
      <c r="S148">
        <v>1</v>
      </c>
      <c r="T148">
        <v>3</v>
      </c>
      <c r="U148">
        <v>4</v>
      </c>
      <c r="V148">
        <v>3</v>
      </c>
      <c r="W148">
        <v>4</v>
      </c>
      <c r="X148">
        <v>5</v>
      </c>
      <c r="Y148">
        <v>5</v>
      </c>
    </row>
    <row r="149" spans="15:25">
      <c r="O149">
        <v>2</v>
      </c>
      <c r="P149">
        <v>3</v>
      </c>
      <c r="Q149">
        <v>3</v>
      </c>
      <c r="R149">
        <v>2</v>
      </c>
      <c r="S149">
        <v>3</v>
      </c>
      <c r="T149">
        <v>3</v>
      </c>
      <c r="U149">
        <v>2</v>
      </c>
      <c r="V149">
        <v>5</v>
      </c>
      <c r="W149">
        <v>3</v>
      </c>
      <c r="X149">
        <v>3</v>
      </c>
      <c r="Y149">
        <v>5</v>
      </c>
    </row>
    <row r="150" spans="15:25">
      <c r="O150">
        <v>2</v>
      </c>
      <c r="P150">
        <v>2</v>
      </c>
      <c r="Q150">
        <v>4</v>
      </c>
      <c r="R150">
        <v>3</v>
      </c>
      <c r="S150">
        <v>2</v>
      </c>
      <c r="T150">
        <v>3</v>
      </c>
      <c r="U150">
        <v>3</v>
      </c>
      <c r="V150">
        <v>3</v>
      </c>
      <c r="W150">
        <v>5</v>
      </c>
      <c r="X150">
        <v>3</v>
      </c>
      <c r="Y150">
        <v>5</v>
      </c>
    </row>
    <row r="151" spans="15:25">
      <c r="O151">
        <v>2</v>
      </c>
      <c r="P151">
        <v>1</v>
      </c>
      <c r="Q151">
        <v>2</v>
      </c>
      <c r="R151">
        <v>3</v>
      </c>
      <c r="S151">
        <v>3</v>
      </c>
      <c r="T151">
        <v>5</v>
      </c>
      <c r="U151">
        <v>3</v>
      </c>
      <c r="V151">
        <v>5</v>
      </c>
      <c r="W151">
        <v>4</v>
      </c>
      <c r="X151">
        <v>4</v>
      </c>
      <c r="Y151">
        <v>5</v>
      </c>
    </row>
    <row r="152" spans="15:25">
      <c r="O152">
        <v>4</v>
      </c>
      <c r="P152">
        <v>3</v>
      </c>
      <c r="Q152">
        <v>2</v>
      </c>
      <c r="R152">
        <v>2</v>
      </c>
      <c r="S152">
        <v>2</v>
      </c>
      <c r="T152">
        <v>4</v>
      </c>
      <c r="U152">
        <v>3</v>
      </c>
      <c r="V152">
        <v>3</v>
      </c>
      <c r="W152">
        <v>4</v>
      </c>
      <c r="X152">
        <v>2</v>
      </c>
      <c r="Y152">
        <v>4</v>
      </c>
    </row>
    <row r="153" spans="15:25">
      <c r="O153">
        <v>3</v>
      </c>
      <c r="P153">
        <v>1</v>
      </c>
      <c r="Q153">
        <v>2</v>
      </c>
      <c r="R153">
        <v>4</v>
      </c>
      <c r="S153">
        <v>4</v>
      </c>
      <c r="T153">
        <v>2</v>
      </c>
      <c r="U153">
        <v>4</v>
      </c>
      <c r="V153">
        <v>5</v>
      </c>
      <c r="W153">
        <v>5</v>
      </c>
      <c r="X153">
        <v>3</v>
      </c>
      <c r="Y153">
        <v>4</v>
      </c>
    </row>
    <row r="154" spans="15:25">
      <c r="O154">
        <v>1</v>
      </c>
      <c r="P154">
        <v>2</v>
      </c>
      <c r="Q154">
        <v>2</v>
      </c>
      <c r="R154">
        <v>3</v>
      </c>
      <c r="S154">
        <v>3</v>
      </c>
      <c r="T154">
        <v>3</v>
      </c>
      <c r="U154">
        <v>3</v>
      </c>
      <c r="V154">
        <v>2</v>
      </c>
      <c r="W154">
        <v>4</v>
      </c>
      <c r="X154">
        <v>4</v>
      </c>
      <c r="Y154">
        <v>5</v>
      </c>
    </row>
    <row r="155" spans="15:25">
      <c r="O155">
        <v>3</v>
      </c>
      <c r="P155">
        <v>3</v>
      </c>
      <c r="Q155">
        <v>3</v>
      </c>
      <c r="R155">
        <v>3</v>
      </c>
      <c r="S155">
        <v>3</v>
      </c>
      <c r="T155">
        <v>3</v>
      </c>
      <c r="U155">
        <v>3</v>
      </c>
      <c r="V155">
        <v>2</v>
      </c>
      <c r="W155">
        <v>2</v>
      </c>
      <c r="X155">
        <v>3</v>
      </c>
      <c r="Y155">
        <v>4</v>
      </c>
    </row>
    <row r="156" spans="15:25">
      <c r="O156">
        <v>2</v>
      </c>
      <c r="P156">
        <v>3</v>
      </c>
      <c r="Q156">
        <v>4</v>
      </c>
      <c r="R156">
        <v>4</v>
      </c>
      <c r="S156">
        <v>3</v>
      </c>
      <c r="T156">
        <v>3</v>
      </c>
      <c r="U156">
        <v>3</v>
      </c>
      <c r="V156">
        <v>2</v>
      </c>
      <c r="W156">
        <v>3</v>
      </c>
      <c r="X156">
        <v>3</v>
      </c>
      <c r="Y156">
        <v>4</v>
      </c>
    </row>
    <row r="157" spans="15:25">
      <c r="O157">
        <v>3</v>
      </c>
      <c r="P157">
        <v>2</v>
      </c>
      <c r="Q157">
        <v>2</v>
      </c>
      <c r="R157">
        <v>3</v>
      </c>
      <c r="S157">
        <v>3</v>
      </c>
      <c r="T157">
        <v>4</v>
      </c>
      <c r="U157">
        <v>3</v>
      </c>
      <c r="V157">
        <v>3</v>
      </c>
      <c r="W157">
        <v>2</v>
      </c>
      <c r="X157">
        <v>3</v>
      </c>
      <c r="Y157">
        <v>2</v>
      </c>
    </row>
    <row r="158" spans="15:25">
      <c r="O158">
        <v>2</v>
      </c>
      <c r="P158">
        <v>3</v>
      </c>
      <c r="Q158">
        <v>3</v>
      </c>
      <c r="R158">
        <v>3</v>
      </c>
      <c r="S158">
        <v>4</v>
      </c>
      <c r="T158">
        <v>3</v>
      </c>
      <c r="U158">
        <v>2</v>
      </c>
      <c r="V158">
        <v>4</v>
      </c>
      <c r="W158">
        <v>3</v>
      </c>
      <c r="X158">
        <v>3</v>
      </c>
      <c r="Y158">
        <v>5</v>
      </c>
    </row>
    <row r="159" spans="15:25">
      <c r="O159">
        <v>2</v>
      </c>
      <c r="P159">
        <v>1</v>
      </c>
      <c r="Q159">
        <v>2</v>
      </c>
      <c r="R159">
        <v>3</v>
      </c>
      <c r="S159">
        <v>3</v>
      </c>
      <c r="T159">
        <v>2</v>
      </c>
      <c r="U159">
        <v>2</v>
      </c>
      <c r="V159">
        <v>3</v>
      </c>
      <c r="W159">
        <v>5</v>
      </c>
      <c r="X159">
        <v>4</v>
      </c>
      <c r="Y159">
        <v>4</v>
      </c>
    </row>
    <row r="160" spans="15:25">
      <c r="O160">
        <v>1</v>
      </c>
      <c r="P160">
        <v>3</v>
      </c>
      <c r="Q160">
        <v>5</v>
      </c>
      <c r="R160">
        <v>2</v>
      </c>
      <c r="S160">
        <v>3</v>
      </c>
      <c r="T160">
        <v>2</v>
      </c>
      <c r="U160">
        <v>3</v>
      </c>
      <c r="V160">
        <v>5</v>
      </c>
      <c r="W160">
        <v>4</v>
      </c>
      <c r="X160">
        <v>5</v>
      </c>
      <c r="Y160">
        <v>4</v>
      </c>
    </row>
    <row r="161" spans="15:25">
      <c r="O161">
        <v>3</v>
      </c>
      <c r="P161">
        <v>1</v>
      </c>
      <c r="Q161">
        <v>3</v>
      </c>
      <c r="R161">
        <v>2</v>
      </c>
      <c r="S161">
        <v>3</v>
      </c>
      <c r="T161">
        <v>3</v>
      </c>
      <c r="U161">
        <v>4</v>
      </c>
      <c r="V161">
        <v>3</v>
      </c>
      <c r="W161">
        <v>4</v>
      </c>
      <c r="X161">
        <v>3</v>
      </c>
      <c r="Y161">
        <v>3</v>
      </c>
    </row>
    <row r="162" spans="15:25">
      <c r="O162">
        <v>3</v>
      </c>
      <c r="P162">
        <v>3</v>
      </c>
      <c r="Q162">
        <v>2</v>
      </c>
      <c r="R162">
        <v>3</v>
      </c>
      <c r="S162">
        <v>3</v>
      </c>
      <c r="T162">
        <v>2</v>
      </c>
      <c r="U162">
        <v>2</v>
      </c>
      <c r="V162">
        <v>3</v>
      </c>
      <c r="W162">
        <v>5</v>
      </c>
      <c r="X162">
        <v>3</v>
      </c>
      <c r="Y162">
        <v>2</v>
      </c>
    </row>
    <row r="163" spans="15:25">
      <c r="O163">
        <v>1</v>
      </c>
      <c r="P163">
        <v>3</v>
      </c>
      <c r="Q163">
        <v>1</v>
      </c>
      <c r="R163">
        <v>3</v>
      </c>
      <c r="S163">
        <v>2</v>
      </c>
      <c r="T163">
        <v>5</v>
      </c>
      <c r="U163">
        <v>3</v>
      </c>
      <c r="V163">
        <v>3</v>
      </c>
      <c r="W163">
        <v>2</v>
      </c>
      <c r="X163">
        <v>2</v>
      </c>
      <c r="Y163">
        <v>2</v>
      </c>
    </row>
    <row r="164" spans="15:25">
      <c r="O164">
        <v>3</v>
      </c>
      <c r="P164">
        <v>2</v>
      </c>
      <c r="Q164">
        <v>2</v>
      </c>
      <c r="R164">
        <v>3</v>
      </c>
      <c r="S164">
        <v>3</v>
      </c>
      <c r="T164">
        <v>3</v>
      </c>
      <c r="U164">
        <v>4</v>
      </c>
      <c r="V164">
        <v>3</v>
      </c>
      <c r="W164">
        <v>2</v>
      </c>
      <c r="X164">
        <v>4</v>
      </c>
      <c r="Y164">
        <v>2</v>
      </c>
    </row>
    <row r="165" spans="15:25">
      <c r="O165">
        <v>1</v>
      </c>
      <c r="P165">
        <v>2</v>
      </c>
      <c r="Q165">
        <v>2</v>
      </c>
      <c r="R165">
        <v>2</v>
      </c>
      <c r="S165">
        <v>3</v>
      </c>
      <c r="T165">
        <v>2</v>
      </c>
      <c r="U165">
        <v>1</v>
      </c>
      <c r="V165">
        <v>3</v>
      </c>
      <c r="W165">
        <v>3</v>
      </c>
      <c r="X165">
        <v>4</v>
      </c>
      <c r="Y165">
        <v>3</v>
      </c>
    </row>
    <row r="166" spans="15:25">
      <c r="O166">
        <v>2</v>
      </c>
      <c r="P166">
        <v>2</v>
      </c>
      <c r="Q166">
        <v>2</v>
      </c>
      <c r="R166">
        <v>2</v>
      </c>
      <c r="S166">
        <v>2</v>
      </c>
      <c r="T166">
        <v>3</v>
      </c>
      <c r="U166">
        <v>2</v>
      </c>
      <c r="V166">
        <v>3</v>
      </c>
      <c r="W166">
        <v>2</v>
      </c>
      <c r="X166">
        <v>5</v>
      </c>
      <c r="Y166">
        <v>2</v>
      </c>
    </row>
    <row r="167" spans="15:25">
      <c r="O167">
        <v>2</v>
      </c>
      <c r="P167">
        <v>3</v>
      </c>
      <c r="Q167">
        <v>4</v>
      </c>
      <c r="R167">
        <v>3</v>
      </c>
      <c r="S167">
        <v>4</v>
      </c>
      <c r="T167">
        <v>3</v>
      </c>
      <c r="U167">
        <v>3</v>
      </c>
      <c r="V167">
        <v>3</v>
      </c>
      <c r="W167">
        <v>3</v>
      </c>
      <c r="X167">
        <v>4</v>
      </c>
      <c r="Y167">
        <v>3</v>
      </c>
    </row>
    <row r="168" spans="15:25">
      <c r="O168">
        <v>2</v>
      </c>
      <c r="P168">
        <v>0</v>
      </c>
      <c r="Q168">
        <v>2</v>
      </c>
      <c r="R168">
        <v>3</v>
      </c>
      <c r="S168">
        <v>4</v>
      </c>
      <c r="T168">
        <v>3</v>
      </c>
      <c r="U168">
        <v>2</v>
      </c>
      <c r="V168">
        <v>2</v>
      </c>
      <c r="W168">
        <v>3</v>
      </c>
      <c r="X168">
        <v>4</v>
      </c>
      <c r="Y168">
        <v>5</v>
      </c>
    </row>
    <row r="169" spans="15:25">
      <c r="O169">
        <v>3</v>
      </c>
      <c r="P169">
        <v>1</v>
      </c>
      <c r="Q169">
        <v>1</v>
      </c>
      <c r="R169">
        <v>3</v>
      </c>
      <c r="S169">
        <v>3</v>
      </c>
      <c r="T169">
        <v>2</v>
      </c>
      <c r="U169">
        <v>4</v>
      </c>
      <c r="V169">
        <v>4</v>
      </c>
      <c r="W169">
        <v>4</v>
      </c>
      <c r="X169">
        <v>2</v>
      </c>
      <c r="Y169">
        <v>3</v>
      </c>
    </row>
    <row r="170" spans="15:25">
      <c r="O170">
        <v>2</v>
      </c>
      <c r="P170">
        <v>1</v>
      </c>
      <c r="Q170">
        <v>3</v>
      </c>
      <c r="R170">
        <v>2</v>
      </c>
      <c r="S170">
        <v>3</v>
      </c>
      <c r="T170">
        <v>4</v>
      </c>
      <c r="U170">
        <v>2</v>
      </c>
      <c r="V170">
        <v>3</v>
      </c>
      <c r="W170">
        <v>4</v>
      </c>
      <c r="X170">
        <v>4</v>
      </c>
      <c r="Y170">
        <v>4</v>
      </c>
    </row>
    <row r="171" spans="15:25">
      <c r="O171">
        <v>1</v>
      </c>
      <c r="P171">
        <v>2</v>
      </c>
      <c r="Q171">
        <v>1</v>
      </c>
      <c r="R171">
        <v>2</v>
      </c>
      <c r="S171">
        <v>4</v>
      </c>
      <c r="T171">
        <v>5</v>
      </c>
      <c r="U171">
        <v>6</v>
      </c>
      <c r="V171">
        <v>3</v>
      </c>
      <c r="W171">
        <v>4</v>
      </c>
      <c r="X171">
        <v>5</v>
      </c>
      <c r="Y171">
        <v>4</v>
      </c>
    </row>
    <row r="172" spans="15:25">
      <c r="O172">
        <v>3</v>
      </c>
      <c r="P172">
        <v>2</v>
      </c>
      <c r="Q172">
        <v>0</v>
      </c>
      <c r="R172">
        <v>4</v>
      </c>
      <c r="S172">
        <v>4</v>
      </c>
      <c r="T172">
        <v>3</v>
      </c>
      <c r="U172">
        <v>3</v>
      </c>
      <c r="V172">
        <v>4</v>
      </c>
      <c r="W172">
        <v>3</v>
      </c>
      <c r="X172">
        <v>4</v>
      </c>
      <c r="Y172">
        <v>5</v>
      </c>
    </row>
    <row r="173" spans="15:25">
      <c r="O173">
        <v>1</v>
      </c>
      <c r="P173">
        <v>2</v>
      </c>
      <c r="Q173">
        <v>2</v>
      </c>
      <c r="R173">
        <v>3</v>
      </c>
      <c r="S173">
        <v>4</v>
      </c>
      <c r="T173">
        <v>3</v>
      </c>
      <c r="U173">
        <v>3</v>
      </c>
      <c r="V173">
        <v>3</v>
      </c>
      <c r="W173">
        <v>4</v>
      </c>
      <c r="X173">
        <v>3</v>
      </c>
      <c r="Y173">
        <v>5</v>
      </c>
    </row>
    <row r="174" spans="15:25">
      <c r="O174">
        <v>3</v>
      </c>
      <c r="P174">
        <v>3</v>
      </c>
      <c r="Q174">
        <v>2</v>
      </c>
      <c r="R174">
        <v>2</v>
      </c>
      <c r="S174">
        <v>3</v>
      </c>
      <c r="T174">
        <v>3</v>
      </c>
      <c r="U174">
        <v>5</v>
      </c>
      <c r="V174">
        <v>3</v>
      </c>
      <c r="W174">
        <v>2</v>
      </c>
      <c r="X174">
        <v>2</v>
      </c>
      <c r="Y174">
        <v>3</v>
      </c>
    </row>
    <row r="175" spans="15:25">
      <c r="O175">
        <v>2</v>
      </c>
      <c r="P175">
        <v>2</v>
      </c>
      <c r="Q175">
        <v>2</v>
      </c>
      <c r="R175">
        <v>3</v>
      </c>
      <c r="S175">
        <v>4</v>
      </c>
      <c r="T175">
        <v>2</v>
      </c>
      <c r="U175">
        <v>2</v>
      </c>
      <c r="V175">
        <v>4</v>
      </c>
      <c r="W175">
        <v>2</v>
      </c>
      <c r="X175">
        <v>4</v>
      </c>
      <c r="Y175">
        <v>4</v>
      </c>
    </row>
    <row r="176" spans="15:25">
      <c r="O176">
        <v>2</v>
      </c>
      <c r="P176">
        <v>1</v>
      </c>
      <c r="Q176">
        <v>2</v>
      </c>
      <c r="R176">
        <v>2</v>
      </c>
      <c r="S176">
        <v>1</v>
      </c>
      <c r="T176">
        <v>5</v>
      </c>
      <c r="U176">
        <v>3</v>
      </c>
      <c r="V176">
        <v>4</v>
      </c>
      <c r="W176">
        <v>2</v>
      </c>
      <c r="X176">
        <v>3</v>
      </c>
      <c r="Y176">
        <v>4</v>
      </c>
    </row>
    <row r="177" spans="11:25">
      <c r="O177">
        <v>3</v>
      </c>
      <c r="P177">
        <v>0</v>
      </c>
      <c r="Q177">
        <v>3</v>
      </c>
      <c r="R177">
        <v>3</v>
      </c>
      <c r="S177">
        <v>4</v>
      </c>
      <c r="T177">
        <v>2</v>
      </c>
      <c r="U177">
        <v>3</v>
      </c>
      <c r="V177">
        <v>3</v>
      </c>
      <c r="W177">
        <v>4</v>
      </c>
      <c r="X177">
        <v>5</v>
      </c>
      <c r="Y177">
        <v>5</v>
      </c>
    </row>
    <row r="178" spans="11:25">
      <c r="O178">
        <v>1</v>
      </c>
      <c r="P178">
        <v>3</v>
      </c>
      <c r="Q178">
        <v>3</v>
      </c>
      <c r="R178">
        <v>3</v>
      </c>
      <c r="S178">
        <v>4</v>
      </c>
      <c r="T178">
        <v>2</v>
      </c>
      <c r="U178">
        <v>3</v>
      </c>
      <c r="V178">
        <v>4</v>
      </c>
      <c r="W178">
        <v>4</v>
      </c>
      <c r="X178">
        <v>3</v>
      </c>
      <c r="Y178">
        <v>4</v>
      </c>
    </row>
    <row r="179" spans="11:25">
      <c r="O179">
        <v>3</v>
      </c>
      <c r="P179">
        <v>2</v>
      </c>
      <c r="Q179">
        <v>2</v>
      </c>
      <c r="R179">
        <v>4</v>
      </c>
      <c r="S179">
        <v>3</v>
      </c>
      <c r="T179">
        <v>4</v>
      </c>
      <c r="U179">
        <v>4</v>
      </c>
      <c r="V179">
        <v>2</v>
      </c>
      <c r="W179">
        <v>4</v>
      </c>
      <c r="X179">
        <v>3</v>
      </c>
      <c r="Y179">
        <v>5</v>
      </c>
    </row>
    <row r="180" spans="11:25">
      <c r="O180">
        <v>3</v>
      </c>
      <c r="P180">
        <v>1</v>
      </c>
      <c r="Q180">
        <v>1</v>
      </c>
      <c r="R180">
        <v>1</v>
      </c>
      <c r="S180">
        <v>3</v>
      </c>
      <c r="T180">
        <v>3</v>
      </c>
      <c r="U180">
        <v>3</v>
      </c>
      <c r="V180">
        <v>3</v>
      </c>
      <c r="W180">
        <v>4</v>
      </c>
      <c r="X180">
        <v>2</v>
      </c>
      <c r="Y180">
        <v>3</v>
      </c>
    </row>
    <row r="181" spans="11:25">
      <c r="O181">
        <v>3</v>
      </c>
      <c r="P181">
        <v>1</v>
      </c>
      <c r="Q181">
        <v>2</v>
      </c>
      <c r="R181">
        <v>3</v>
      </c>
      <c r="S181">
        <v>1</v>
      </c>
      <c r="T181">
        <v>4</v>
      </c>
      <c r="U181">
        <v>3</v>
      </c>
      <c r="V181">
        <v>3</v>
      </c>
      <c r="W181">
        <v>3</v>
      </c>
      <c r="X181">
        <v>3</v>
      </c>
      <c r="Y181">
        <v>4</v>
      </c>
    </row>
    <row r="182" spans="11:25">
      <c r="O182">
        <v>1</v>
      </c>
      <c r="P182">
        <v>3</v>
      </c>
      <c r="Q182">
        <v>1</v>
      </c>
      <c r="R182">
        <v>2</v>
      </c>
      <c r="S182">
        <v>3</v>
      </c>
      <c r="T182">
        <v>4</v>
      </c>
      <c r="U182">
        <v>5</v>
      </c>
      <c r="V182">
        <v>4</v>
      </c>
      <c r="W182">
        <v>4</v>
      </c>
      <c r="X182">
        <v>4</v>
      </c>
      <c r="Y182">
        <v>4</v>
      </c>
    </row>
    <row r="183" spans="11:25">
      <c r="O183">
        <v>1</v>
      </c>
      <c r="P183">
        <v>2</v>
      </c>
      <c r="Q183">
        <v>1</v>
      </c>
      <c r="R183">
        <v>4</v>
      </c>
      <c r="S183">
        <v>3</v>
      </c>
      <c r="T183">
        <v>3</v>
      </c>
      <c r="U183">
        <v>3</v>
      </c>
      <c r="V183">
        <v>4</v>
      </c>
      <c r="W183">
        <v>4</v>
      </c>
      <c r="X183">
        <v>4</v>
      </c>
      <c r="Y183">
        <v>3</v>
      </c>
    </row>
    <row r="184" spans="11:25">
      <c r="O184">
        <v>2</v>
      </c>
      <c r="P184">
        <v>3</v>
      </c>
      <c r="Q184">
        <v>4</v>
      </c>
      <c r="R184">
        <v>5</v>
      </c>
      <c r="S184">
        <v>2</v>
      </c>
      <c r="T184">
        <v>4</v>
      </c>
      <c r="U184">
        <v>3</v>
      </c>
      <c r="V184">
        <v>4</v>
      </c>
      <c r="W184">
        <v>2</v>
      </c>
      <c r="X184">
        <v>4</v>
      </c>
      <c r="Y184">
        <v>4</v>
      </c>
    </row>
    <row r="185" spans="11:25">
      <c r="O185">
        <v>2</v>
      </c>
      <c r="P185">
        <v>3</v>
      </c>
      <c r="Q185">
        <v>1</v>
      </c>
      <c r="R185">
        <v>4</v>
      </c>
      <c r="S185">
        <v>3</v>
      </c>
      <c r="T185">
        <v>2</v>
      </c>
      <c r="U185">
        <v>3</v>
      </c>
      <c r="V185">
        <v>4</v>
      </c>
      <c r="W185">
        <v>4</v>
      </c>
      <c r="X185">
        <v>4</v>
      </c>
      <c r="Y185">
        <v>4</v>
      </c>
    </row>
    <row r="187" spans="11:25">
      <c r="K187" t="s">
        <v>28</v>
      </c>
      <c r="O187">
        <v>0</v>
      </c>
      <c r="P187">
        <v>0.1</v>
      </c>
      <c r="Q187">
        <v>0.2</v>
      </c>
      <c r="R187">
        <v>0.3</v>
      </c>
      <c r="S187">
        <v>0.4</v>
      </c>
      <c r="T187">
        <v>0.5</v>
      </c>
      <c r="U187">
        <v>0.6</v>
      </c>
      <c r="V187">
        <v>0.7</v>
      </c>
      <c r="W187">
        <v>0.8</v>
      </c>
      <c r="X187">
        <v>0.9</v>
      </c>
      <c r="Y187">
        <v>1</v>
      </c>
    </row>
    <row r="188" spans="11:25">
      <c r="K188" t="s">
        <v>67</v>
      </c>
      <c r="O188">
        <f t="shared" ref="O188:Y188" si="187">SUM(O86:O185)</f>
        <v>214</v>
      </c>
      <c r="P188">
        <f t="shared" si="187"/>
        <v>198</v>
      </c>
      <c r="Q188">
        <f t="shared" si="187"/>
        <v>231</v>
      </c>
      <c r="R188">
        <f t="shared" si="187"/>
        <v>279</v>
      </c>
      <c r="S188">
        <f t="shared" si="187"/>
        <v>300</v>
      </c>
      <c r="T188">
        <f t="shared" si="187"/>
        <v>312</v>
      </c>
      <c r="U188">
        <f t="shared" si="187"/>
        <v>310</v>
      </c>
      <c r="V188">
        <f t="shared" si="187"/>
        <v>321</v>
      </c>
      <c r="W188">
        <f t="shared" si="187"/>
        <v>337</v>
      </c>
      <c r="X188">
        <f t="shared" si="187"/>
        <v>349</v>
      </c>
      <c r="Y188">
        <f t="shared" si="187"/>
        <v>370</v>
      </c>
    </row>
    <row r="189" spans="11:25">
      <c r="K189" t="s">
        <v>35</v>
      </c>
      <c r="O189">
        <f t="shared" ref="O189:Y189" si="188">O188/100</f>
        <v>2.14</v>
      </c>
      <c r="P189">
        <f t="shared" si="188"/>
        <v>1.98</v>
      </c>
      <c r="Q189">
        <f t="shared" si="188"/>
        <v>2.31</v>
      </c>
      <c r="R189">
        <f t="shared" si="188"/>
        <v>2.79</v>
      </c>
      <c r="S189">
        <f t="shared" si="188"/>
        <v>3</v>
      </c>
      <c r="T189">
        <f t="shared" si="188"/>
        <v>3.12</v>
      </c>
      <c r="U189">
        <f t="shared" si="188"/>
        <v>3.1</v>
      </c>
      <c r="V189">
        <f t="shared" si="188"/>
        <v>3.21</v>
      </c>
      <c r="W189">
        <f t="shared" si="188"/>
        <v>3.37</v>
      </c>
      <c r="X189">
        <f t="shared" si="188"/>
        <v>3.49</v>
      </c>
      <c r="Y189">
        <f t="shared" si="188"/>
        <v>3.7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Simulation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Simulace F1</dc:title>
  <dc:creator>Jan Zaškolný</dc:creator>
  <cp:lastModifiedBy>Honza</cp:lastModifiedBy>
  <dcterms:created xsi:type="dcterms:W3CDTF">2015-01-11T14:30:47Z</dcterms:created>
  <dcterms:modified xsi:type="dcterms:W3CDTF">2015-01-17T22:59:13Z</dcterms:modified>
</cp:coreProperties>
</file>