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/>
  <mc:AlternateContent xmlns:mc="http://schemas.openxmlformats.org/markup-compatibility/2006">
    <mc:Choice Requires="x15">
      <x15ac:absPath xmlns:x15ac="http://schemas.microsoft.com/office/spreadsheetml/2010/11/ac" url="C:\Users\katka\Documents\Magistr-VSE\2 semestr\Simulace systemu\semestralka\"/>
    </mc:Choice>
  </mc:AlternateContent>
  <xr:revisionPtr revIDLastSave="0" documentId="13_ncr:1_{0442DD79-583A-4290-954D-57E8E3C00FC2}" xr6:coauthVersionLast="47" xr6:coauthVersionMax="47" xr10:uidLastSave="{00000000-0000-0000-0000-000000000000}"/>
  <bookViews>
    <workbookView xWindow="-108" yWindow="-108" windowWidth="23256" windowHeight="12576" xr2:uid="{E187C65B-34D2-4E83-A720-CE07FE188F9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T4" i="1" l="1"/>
  <c r="T5" i="1"/>
  <c r="T6" i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S4" i="1"/>
  <c r="S5" i="1"/>
  <c r="S6" i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V30" i="1"/>
  <c r="U30" i="1"/>
  <c r="R30" i="1"/>
  <c r="Q30" i="1"/>
  <c r="R12" i="1"/>
  <c r="Q12" i="1"/>
  <c r="V4" i="1"/>
  <c r="V5" i="1"/>
  <c r="V6" i="1"/>
  <c r="V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" i="1"/>
  <c r="U4" i="1"/>
  <c r="U5" i="1"/>
  <c r="U6" i="1"/>
  <c r="U7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" i="1"/>
  <c r="R4" i="1"/>
  <c r="R5" i="1"/>
  <c r="R6" i="1"/>
  <c r="R7" i="1"/>
  <c r="R8" i="1"/>
  <c r="R9" i="1"/>
  <c r="R10" i="1"/>
  <c r="R11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" i="1"/>
  <c r="Q3" i="1"/>
  <c r="T3" i="1" s="1"/>
  <c r="Q4" i="1"/>
  <c r="Q5" i="1"/>
  <c r="Q6" i="1"/>
  <c r="Q7" i="1"/>
  <c r="Q8" i="1"/>
  <c r="Q9" i="1"/>
  <c r="Q10" i="1"/>
  <c r="Q11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S3" i="1" l="1"/>
</calcChain>
</file>

<file path=xl/sharedStrings.xml><?xml version="1.0" encoding="utf-8"?>
<sst xmlns="http://schemas.openxmlformats.org/spreadsheetml/2006/main" count="46" uniqueCount="35">
  <si>
    <t>Počet míst k 31.12. celkem</t>
  </si>
  <si>
    <t>Počet přijatých (dětí): celkem</t>
  </si>
  <si>
    <t>Počet přijatých (dětí): důvod pobytu při přijetí a před propuštěním: zdravotní</t>
  </si>
  <si>
    <t>Počet přijatých (dětí): důvod pobytu při přijetí a před propuštěním: zdrav.-sociál.</t>
  </si>
  <si>
    <t>Počet přijatých (dětí): důvod pobytu při přijetí a před propuštěním: sociální</t>
  </si>
  <si>
    <t>Počet přijatých (dětí): přijatí na základě: souhlasu rodičů: celkem</t>
  </si>
  <si>
    <t>Počet přijatých (dětí): přijatí na základě: předběž. opatření: celkem</t>
  </si>
  <si>
    <t>Počet přijatých (dětí): přijatí na základě: nařízení úst. vých.: celkem</t>
  </si>
  <si>
    <t>Počet propuštěných: celkem</t>
  </si>
  <si>
    <t>Počet propuštěných: důvod pobytu při přijetí a před propuštěním: zdravotní</t>
  </si>
  <si>
    <t>-</t>
  </si>
  <si>
    <t>Počet propuštěných: důvod pobytu při přijetí a před propuštěním: zdrav.-sociál.</t>
  </si>
  <si>
    <t>Počet propuštěných: důvod pobytu při přijetí a před propuštěním: sociální</t>
  </si>
  <si>
    <t>Počet zemřelých: celkem</t>
  </si>
  <si>
    <t>Počet dětí k 31.12.: celkem</t>
  </si>
  <si>
    <t>Počet dětí k 31.12.: důvod pobytu při přijetí a před propuštěním: zdravotní</t>
  </si>
  <si>
    <t>Počet dětí k 31.12.: důvod pobytu při přijetí a před propuštěním: zdrav.- sociál.</t>
  </si>
  <si>
    <t>Počet dětí k 31.12.: důvod pobytu při přijetí a před propuštěním: sociální</t>
  </si>
  <si>
    <t>Počet propuštěných: do péče vlastní rodiny: celkem</t>
  </si>
  <si>
    <t>Počet propuštěných: do NRP: osvojení: pro nezájem: celkem</t>
  </si>
  <si>
    <t>Počet propuštěných: do NRP: osvojení: pro nezájem: mezinárodní osvojení</t>
  </si>
  <si>
    <t>Počet propuštěných: do NRP: osvojení: se souhlasem rodičů: celkem</t>
  </si>
  <si>
    <t>Počet propuštěných: do NRP: osvojení: se souhlasem rodičů: mezinárodní osvojení</t>
  </si>
  <si>
    <t>Počet propuštěných: do NRP: osvojení: pro zbav. rodič. práv: celkem</t>
  </si>
  <si>
    <t>Počet propuštěných: do NRP: osvojení: pro zbav. rodič. práv: mezinárodní osvojení</t>
  </si>
  <si>
    <t>Počet propuštěných: do NRP: jiné formy NRP: celkem</t>
  </si>
  <si>
    <t>Počet propuštěných: do dětského domova (MŠMT): celkem</t>
  </si>
  <si>
    <t>Počet propuštěných: do domova pro osoby s postižením: celkem</t>
  </si>
  <si>
    <t>Počet propuštěných: jinam: celkem</t>
  </si>
  <si>
    <t>Směrodatná odchylka</t>
  </si>
  <si>
    <t>Střední hodnota</t>
  </si>
  <si>
    <t>Minimum</t>
  </si>
  <si>
    <t>Maximum</t>
  </si>
  <si>
    <t>Reálné Minimum</t>
  </si>
  <si>
    <t>Reálné Maximum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</si>
</sst>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2" tint="-0.499984740745262"/>
      <name val="Calibri"/>
      <family val="2"/>
      <scheme val="minor"/>
    </font>
    <font>
      <sz val="11"/>
      <color theme="2" tint="-0.499984740745262"/>
      <name val="Calibri"/>
      <family val="2"/>
      <scheme val="minor"/>
    </font>
    <font>
      <sz val="11"/>
      <color theme="2" tint="-0.249977111117893"/>
      <name val="Calibri"/>
      <family val="2"/>
      <scheme val="minor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2" tint="-0.499984740745262"/>
      <name val="Calibri"/>
      <family val="2"/>
    </font>
    <font>
      <b/>
      <sz val="12"/>
      <color theme="2" tint="-0.499984740745262"/>
      <name val="Calibri"/>
      <family val="2"/>
      <scheme val="minor"/>
    </font>
    <font>
      <sz val="12"/>
      <color theme="2" tint="-0.499984740745262"/>
      <name val="Calibri"/>
      <family val="2"/>
    </font>
    <font>
      <sz val="12"/>
      <color theme="2" tint="-0.499984740745262"/>
      <name val="Calibri"/>
      <family val="2"/>
      <scheme val="minor"/>
    </font>
    <font>
      <sz val="12"/>
      <color theme="2" tint="-0.249977111117893"/>
      <name val="Calibri"/>
      <family val="2"/>
    </font>
    <font>
      <sz val="12"/>
      <color theme="2" tint="-0.249977111117893"/>
      <name val="Calibri"/>
      <family val="2"/>
      <scheme val="minor"/>
    </font>
    <font>
      <b/>
      <sz val="12"/>
      <color indexed="8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3" fontId="0" fillId="0" borderId="0" xfId="0" applyNumberFormat="1"/>
    <xf numFmtId="0" fontId="0" fillId="0" borderId="0" xfId="0" applyFont="1"/>
    <xf numFmtId="0" fontId="4" fillId="0" borderId="0" xfId="0" applyFont="1" applyFill="1"/>
    <xf numFmtId="0" fontId="5" fillId="0" borderId="0" xfId="0" applyNumberFormat="1" applyFont="1" applyFill="1" applyBorder="1" applyAlignment="1" applyProtection="1"/>
    <xf numFmtId="0" fontId="7" fillId="0" borderId="0" xfId="0" applyFont="1"/>
    <xf numFmtId="0" fontId="8" fillId="0" borderId="0" xfId="0" applyFont="1"/>
    <xf numFmtId="3" fontId="5" fillId="0" borderId="0" xfId="0" applyNumberFormat="1" applyFont="1" applyFill="1" applyBorder="1" applyAlignment="1" applyProtection="1"/>
    <xf numFmtId="1" fontId="5" fillId="0" borderId="0" xfId="0" applyNumberFormat="1" applyFont="1" applyFill="1" applyBorder="1" applyAlignment="1" applyProtection="1"/>
    <xf numFmtId="2" fontId="7" fillId="0" borderId="0" xfId="0" applyNumberFormat="1" applyFont="1"/>
    <xf numFmtId="3" fontId="7" fillId="0" borderId="0" xfId="0" applyNumberFormat="1" applyFont="1"/>
    <xf numFmtId="0" fontId="9" fillId="0" borderId="0" xfId="0" applyNumberFormat="1" applyFont="1" applyFill="1" applyBorder="1" applyAlignment="1" applyProtection="1"/>
    <xf numFmtId="3" fontId="9" fillId="0" borderId="0" xfId="0" applyNumberFormat="1" applyFont="1" applyFill="1" applyBorder="1" applyAlignment="1" applyProtection="1"/>
    <xf numFmtId="1" fontId="9" fillId="0" borderId="0" xfId="0" applyNumberFormat="1" applyFont="1" applyFill="1" applyBorder="1" applyAlignment="1" applyProtection="1"/>
    <xf numFmtId="0" fontId="10" fillId="0" borderId="0" xfId="0" applyFont="1"/>
    <xf numFmtId="0" fontId="11" fillId="0" borderId="0" xfId="0" applyNumberFormat="1" applyFont="1" applyFill="1" applyBorder="1" applyAlignment="1" applyProtection="1"/>
    <xf numFmtId="1" fontId="11" fillId="0" borderId="0" xfId="0" applyNumberFormat="1" applyFont="1" applyFill="1" applyBorder="1" applyAlignment="1" applyProtection="1"/>
    <xf numFmtId="0" fontId="12" fillId="0" borderId="0" xfId="0" applyFont="1"/>
    <xf numFmtId="0" fontId="13" fillId="0" borderId="0" xfId="0" applyNumberFormat="1" applyFont="1" applyFill="1" applyBorder="1" applyAlignment="1" applyProtection="1"/>
    <xf numFmtId="1" fontId="13" fillId="0" borderId="0" xfId="0" applyNumberFormat="1" applyFont="1" applyFill="1" applyBorder="1" applyAlignment="1" applyProtection="1"/>
    <xf numFmtId="0" fontId="14" fillId="0" borderId="0" xfId="0" applyFont="1" applyFill="1"/>
    <xf numFmtId="2" fontId="14" fillId="0" borderId="0" xfId="0" applyNumberFormat="1" applyFont="1" applyFill="1"/>
    <xf numFmtId="3" fontId="14" fillId="0" borderId="0" xfId="0" applyNumberFormat="1" applyFont="1" applyFill="1"/>
    <xf numFmtId="0" fontId="5" fillId="0" borderId="1" xfId="0" applyNumberFormat="1" applyFont="1" applyFill="1" applyBorder="1" applyAlignment="1" applyProtection="1"/>
    <xf numFmtId="0" fontId="6" fillId="0" borderId="1" xfId="0" applyNumberFormat="1" applyFont="1" applyFill="1" applyBorder="1" applyAlignment="1" applyProtection="1"/>
    <xf numFmtId="0" fontId="7" fillId="0" borderId="1" xfId="0" applyFont="1" applyBorder="1"/>
    <xf numFmtId="0" fontId="8" fillId="0" borderId="1" xfId="0" applyFont="1" applyBorder="1"/>
    <xf numFmtId="1" fontId="5" fillId="0" borderId="0" xfId="0" applyNumberFormat="1" applyFont="1" applyFill="1" applyBorder="1" applyAlignment="1" applyProtection="1">
      <alignment horizontal="center"/>
    </xf>
    <xf numFmtId="0" fontId="15" fillId="0" borderId="0" xfId="0" applyNumberFormat="1" applyFont="1" applyFill="1" applyBorder="1" applyAlignment="1" applyProtection="1"/>
    <xf numFmtId="3" fontId="15" fillId="0" borderId="0" xfId="0" applyNumberFormat="1" applyFont="1" applyFill="1" applyBorder="1" applyAlignment="1" applyProtection="1"/>
    <xf numFmtId="1" fontId="15" fillId="0" borderId="0" xfId="0" applyNumberFormat="1" applyFont="1" applyFill="1" applyBorder="1" applyAlignment="1" applyProtection="1"/>
    <xf numFmtId="0" fontId="16" fillId="0" borderId="0" xfId="0" applyFont="1"/>
    <xf numFmtId="2" fontId="16" fillId="0" borderId="0" xfId="0" applyNumberFormat="1" applyFont="1"/>
    <xf numFmtId="3" fontId="16" fillId="0" borderId="0" xfId="0" applyNumberFormat="1" applyFont="1"/>
    <xf numFmtId="0" fontId="15" fillId="0" borderId="2" xfId="0" applyNumberFormat="1" applyFont="1" applyFill="1" applyBorder="1" applyAlignment="1" applyProtection="1"/>
    <xf numFmtId="1" fontId="15" fillId="0" borderId="2" xfId="0" applyNumberFormat="1" applyFont="1" applyFill="1" applyBorder="1" applyAlignment="1" applyProtection="1"/>
    <xf numFmtId="0" fontId="16" fillId="0" borderId="2" xfId="0" applyFont="1" applyBorder="1"/>
    <xf numFmtId="2" fontId="16" fillId="0" borderId="2" xfId="0" applyNumberFormat="1" applyFont="1" applyBorder="1"/>
    <xf numFmtId="3" fontId="16" fillId="0" borderId="2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Grayscale">
      <a:dk1>
        <a:sysClr val="windowText" lastClr="000000"/>
      </a:dk1>
      <a:lt1>
        <a:sysClr val="window" lastClr="FFFFFF"/>
      </a:lt1>
      <a:dk2>
        <a:srgbClr val="000000"/>
      </a:dk2>
      <a:lt2>
        <a:srgbClr val="F8F8F8"/>
      </a:lt2>
      <a:accent1>
        <a:srgbClr val="DDDDDD"/>
      </a:accent1>
      <a:accent2>
        <a:srgbClr val="B2B2B2"/>
      </a:accent2>
      <a:accent3>
        <a:srgbClr val="969696"/>
      </a:accent3>
      <a:accent4>
        <a:srgbClr val="808080"/>
      </a:accent4>
      <a:accent5>
        <a:srgbClr val="5F5F5F"/>
      </a:accent5>
      <a:accent6>
        <a:srgbClr val="4D4D4D"/>
      </a:accent6>
      <a:hlink>
        <a:srgbClr val="5F5F5F"/>
      </a:hlink>
      <a:folHlink>
        <a:srgbClr val="919191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F520E4-F0D6-4B30-A339-56D75A79A8B0}">
  <dimension ref="A2:V31"/>
  <sheetViews>
    <sheetView tabSelected="1" zoomScale="66" zoomScaleNormal="66" workbookViewId="0">
      <selection activeCell="D36" sqref="D36"/>
    </sheetView>
  </sheetViews>
  <sheetFormatPr defaultRowHeight="14.4" x14ac:dyDescent="0.3"/>
  <cols>
    <col min="1" max="1" width="0.109375" customWidth="1"/>
    <col min="2" max="2" width="74.5546875" customWidth="1"/>
    <col min="3" max="6" width="8.88671875" customWidth="1"/>
    <col min="7" max="15" width="9.44140625" customWidth="1"/>
    <col min="16" max="16" width="2.77734375" customWidth="1"/>
    <col min="17" max="17" width="21.44140625" customWidth="1"/>
    <col min="18" max="20" width="17.33203125" customWidth="1"/>
    <col min="21" max="22" width="18.33203125" customWidth="1"/>
  </cols>
  <sheetData>
    <row r="2" spans="1:22" ht="16.2" thickBot="1" x14ac:dyDescent="0.35">
      <c r="B2" s="26"/>
      <c r="C2" s="27">
        <v>2007</v>
      </c>
      <c r="D2" s="27">
        <v>2008</v>
      </c>
      <c r="E2" s="27">
        <v>2009</v>
      </c>
      <c r="F2" s="27">
        <v>2010</v>
      </c>
      <c r="G2" s="27">
        <v>2011</v>
      </c>
      <c r="H2" s="27">
        <v>2012</v>
      </c>
      <c r="I2" s="27">
        <v>2013</v>
      </c>
      <c r="J2" s="27">
        <v>2014</v>
      </c>
      <c r="K2" s="27">
        <v>2015</v>
      </c>
      <c r="L2" s="27">
        <v>2016</v>
      </c>
      <c r="M2" s="27">
        <v>2017</v>
      </c>
      <c r="N2" s="27">
        <v>2018</v>
      </c>
      <c r="O2" s="27">
        <v>2019</v>
      </c>
      <c r="P2" s="28"/>
      <c r="Q2" s="29" t="s">
        <v>29</v>
      </c>
      <c r="R2" s="29" t="s">
        <v>30</v>
      </c>
      <c r="S2" s="29" t="s">
        <v>31</v>
      </c>
      <c r="T2" s="29" t="s">
        <v>32</v>
      </c>
      <c r="U2" s="29" t="s">
        <v>33</v>
      </c>
      <c r="V2" s="29" t="s">
        <v>34</v>
      </c>
    </row>
    <row r="3" spans="1:22" ht="15.6" hidden="1" x14ac:dyDescent="0.3">
      <c r="B3" s="7" t="s">
        <v>0</v>
      </c>
      <c r="C3" s="10">
        <v>1871</v>
      </c>
      <c r="D3" s="10">
        <v>1871</v>
      </c>
      <c r="E3" s="10">
        <v>1818</v>
      </c>
      <c r="F3" s="10">
        <v>1963</v>
      </c>
      <c r="G3" s="11">
        <v>1783</v>
      </c>
      <c r="H3" s="11">
        <v>1700</v>
      </c>
      <c r="I3" s="11">
        <v>1638</v>
      </c>
      <c r="J3" s="11">
        <v>1571</v>
      </c>
      <c r="K3" s="11">
        <v>1470</v>
      </c>
      <c r="L3" s="11">
        <v>1396</v>
      </c>
      <c r="M3" s="11">
        <v>1309</v>
      </c>
      <c r="N3" s="11">
        <v>1270</v>
      </c>
      <c r="O3" s="11">
        <v>1178</v>
      </c>
      <c r="P3" s="8"/>
      <c r="Q3" s="12">
        <f>_xlfn.STDEV.S(C3:O3)</f>
        <v>258.52448676365327</v>
      </c>
      <c r="R3" s="13">
        <f>AVERAGE(C3:O3)</f>
        <v>1602.9230769230769</v>
      </c>
      <c r="S3" s="13">
        <f>MAX(R3-(3*Q3),0)</f>
        <v>827.34961663211709</v>
      </c>
      <c r="T3" s="13">
        <f>R3+(3*Q3)</f>
        <v>2378.4965372140368</v>
      </c>
      <c r="U3" s="13">
        <f t="shared" ref="U3:U29" si="0">MIN(C3:O3)</f>
        <v>1178</v>
      </c>
      <c r="V3" s="13">
        <f t="shared" ref="V3:V29" si="1">MAX(C3:O3)</f>
        <v>1963</v>
      </c>
    </row>
    <row r="4" spans="1:22" s="1" customFormat="1" ht="15.6" x14ac:dyDescent="0.3">
      <c r="B4" s="31" t="s">
        <v>1</v>
      </c>
      <c r="C4" s="32">
        <v>1741</v>
      </c>
      <c r="D4" s="32">
        <v>1981</v>
      </c>
      <c r="E4" s="32">
        <v>1966</v>
      </c>
      <c r="F4" s="32">
        <v>2077</v>
      </c>
      <c r="G4" s="33">
        <v>2131</v>
      </c>
      <c r="H4" s="33">
        <v>1932</v>
      </c>
      <c r="I4" s="33">
        <v>1740</v>
      </c>
      <c r="J4" s="33">
        <v>1606</v>
      </c>
      <c r="K4" s="33">
        <v>1666</v>
      </c>
      <c r="L4" s="33">
        <v>1559</v>
      </c>
      <c r="M4" s="33">
        <v>1490</v>
      </c>
      <c r="N4" s="33">
        <v>1474</v>
      </c>
      <c r="O4" s="33">
        <v>1552</v>
      </c>
      <c r="P4" s="34"/>
      <c r="Q4" s="35">
        <f t="shared" ref="Q4:Q29" si="2">_xlfn.STDEV.S(C4:O4)</f>
        <v>229.23255463080284</v>
      </c>
      <c r="R4" s="36">
        <f t="shared" ref="R4:R29" si="3">AVERAGE(C4:O4)</f>
        <v>1762.6923076923076</v>
      </c>
      <c r="S4" s="36">
        <f t="shared" ref="S4:S30" si="4">MAX(R4-(3*Q4),0)</f>
        <v>1074.9946437998992</v>
      </c>
      <c r="T4" s="36">
        <f t="shared" ref="T4:T30" si="5">R4+(3*Q4)</f>
        <v>2450.389971584716</v>
      </c>
      <c r="U4" s="36">
        <f t="shared" si="0"/>
        <v>1474</v>
      </c>
      <c r="V4" s="36">
        <f t="shared" si="1"/>
        <v>2131</v>
      </c>
    </row>
    <row r="5" spans="1:22" ht="15.6" x14ac:dyDescent="0.3">
      <c r="B5" s="7" t="s">
        <v>2</v>
      </c>
      <c r="C5" s="7">
        <v>572</v>
      </c>
      <c r="D5" s="7">
        <v>595</v>
      </c>
      <c r="E5" s="7">
        <v>649</v>
      </c>
      <c r="F5" s="7">
        <v>743</v>
      </c>
      <c r="G5" s="11">
        <v>958</v>
      </c>
      <c r="H5" s="11">
        <v>881</v>
      </c>
      <c r="I5" s="11">
        <v>701</v>
      </c>
      <c r="J5" s="11">
        <v>567</v>
      </c>
      <c r="K5" s="11">
        <v>567</v>
      </c>
      <c r="L5" s="11">
        <v>489</v>
      </c>
      <c r="M5" s="11">
        <v>546</v>
      </c>
      <c r="N5" s="11">
        <v>570</v>
      </c>
      <c r="O5" s="11">
        <v>590</v>
      </c>
      <c r="P5" s="8"/>
      <c r="Q5" s="12">
        <f t="shared" si="2"/>
        <v>138.16136979113983</v>
      </c>
      <c r="R5" s="13">
        <f t="shared" si="3"/>
        <v>648.30769230769226</v>
      </c>
      <c r="S5" s="13">
        <f t="shared" si="4"/>
        <v>233.82358293427274</v>
      </c>
      <c r="T5" s="13">
        <f t="shared" si="5"/>
        <v>1062.7918016811118</v>
      </c>
      <c r="U5" s="13">
        <f t="shared" si="0"/>
        <v>489</v>
      </c>
      <c r="V5" s="13">
        <f t="shared" si="1"/>
        <v>958</v>
      </c>
    </row>
    <row r="6" spans="1:22" ht="15.6" x14ac:dyDescent="0.3">
      <c r="B6" s="7" t="s">
        <v>3</v>
      </c>
      <c r="C6" s="7">
        <v>347</v>
      </c>
      <c r="D6" s="7">
        <v>347</v>
      </c>
      <c r="E6" s="7">
        <v>359</v>
      </c>
      <c r="F6" s="7">
        <v>380</v>
      </c>
      <c r="G6" s="11">
        <v>440</v>
      </c>
      <c r="H6" s="11">
        <v>345</v>
      </c>
      <c r="I6" s="11">
        <v>425</v>
      </c>
      <c r="J6" s="11">
        <v>487</v>
      </c>
      <c r="K6" s="11">
        <v>531</v>
      </c>
      <c r="L6" s="11">
        <v>520</v>
      </c>
      <c r="M6" s="11">
        <v>361</v>
      </c>
      <c r="N6" s="11">
        <v>420</v>
      </c>
      <c r="O6" s="11">
        <v>385</v>
      </c>
      <c r="P6" s="8"/>
      <c r="Q6" s="12">
        <f t="shared" si="2"/>
        <v>66.183311863571404</v>
      </c>
      <c r="R6" s="13">
        <f t="shared" si="3"/>
        <v>411.30769230769232</v>
      </c>
      <c r="S6" s="13">
        <f t="shared" si="4"/>
        <v>212.75775671697812</v>
      </c>
      <c r="T6" s="13">
        <f t="shared" si="5"/>
        <v>609.85762789840646</v>
      </c>
      <c r="U6" s="13">
        <f t="shared" si="0"/>
        <v>345</v>
      </c>
      <c r="V6" s="13">
        <f t="shared" si="1"/>
        <v>531</v>
      </c>
    </row>
    <row r="7" spans="1:22" ht="15.6" x14ac:dyDescent="0.3">
      <c r="B7" s="7" t="s">
        <v>4</v>
      </c>
      <c r="C7" s="7">
        <v>822</v>
      </c>
      <c r="D7" s="10">
        <v>1039</v>
      </c>
      <c r="E7" s="7">
        <v>958</v>
      </c>
      <c r="F7" s="7">
        <v>954</v>
      </c>
      <c r="G7" s="11">
        <v>733</v>
      </c>
      <c r="H7" s="11">
        <v>706</v>
      </c>
      <c r="I7" s="11">
        <v>614</v>
      </c>
      <c r="J7" s="11">
        <v>552</v>
      </c>
      <c r="K7" s="11">
        <v>568</v>
      </c>
      <c r="L7" s="11">
        <v>550</v>
      </c>
      <c r="M7" s="11">
        <v>583</v>
      </c>
      <c r="N7" s="11">
        <v>484</v>
      </c>
      <c r="O7" s="11">
        <v>577</v>
      </c>
      <c r="P7" s="8"/>
      <c r="Q7" s="12">
        <f t="shared" si="2"/>
        <v>184.07084756440091</v>
      </c>
      <c r="R7" s="13">
        <f t="shared" si="3"/>
        <v>703.07692307692309</v>
      </c>
      <c r="S7" s="13">
        <f t="shared" si="4"/>
        <v>150.86438038372034</v>
      </c>
      <c r="T7" s="13">
        <f t="shared" si="5"/>
        <v>1255.2894657701258</v>
      </c>
      <c r="U7" s="13">
        <f t="shared" si="0"/>
        <v>484</v>
      </c>
      <c r="V7" s="13">
        <f t="shared" si="1"/>
        <v>1039</v>
      </c>
    </row>
    <row r="8" spans="1:22" ht="15.6" x14ac:dyDescent="0.3">
      <c r="B8" s="7" t="s">
        <v>5</v>
      </c>
      <c r="C8" s="10">
        <v>1097</v>
      </c>
      <c r="D8" s="10">
        <v>1213</v>
      </c>
      <c r="E8" s="10">
        <v>1241</v>
      </c>
      <c r="F8" s="10">
        <v>1349</v>
      </c>
      <c r="G8" s="11">
        <v>1383</v>
      </c>
      <c r="H8" s="11">
        <v>1233</v>
      </c>
      <c r="I8" s="11">
        <v>1207</v>
      </c>
      <c r="J8" s="11">
        <v>1146</v>
      </c>
      <c r="K8" s="11">
        <v>1212</v>
      </c>
      <c r="L8" s="11">
        <v>1266</v>
      </c>
      <c r="M8" s="11">
        <v>1172</v>
      </c>
      <c r="N8" s="11">
        <v>1184</v>
      </c>
      <c r="O8" s="11">
        <v>1286</v>
      </c>
      <c r="P8" s="8"/>
      <c r="Q8" s="12">
        <f t="shared" si="2"/>
        <v>78.261805859628979</v>
      </c>
      <c r="R8" s="13">
        <f t="shared" si="3"/>
        <v>1229.9230769230769</v>
      </c>
      <c r="S8" s="13">
        <f t="shared" si="4"/>
        <v>995.13765934418996</v>
      </c>
      <c r="T8" s="13">
        <f t="shared" si="5"/>
        <v>1464.7084945019637</v>
      </c>
      <c r="U8" s="13">
        <f t="shared" si="0"/>
        <v>1097</v>
      </c>
      <c r="V8" s="13">
        <f t="shared" si="1"/>
        <v>1383</v>
      </c>
    </row>
    <row r="9" spans="1:22" ht="15.6" x14ac:dyDescent="0.3">
      <c r="B9" s="7" t="s">
        <v>6</v>
      </c>
      <c r="C9" s="7">
        <v>572</v>
      </c>
      <c r="D9" s="7">
        <v>704</v>
      </c>
      <c r="E9" s="7">
        <v>665</v>
      </c>
      <c r="F9" s="7">
        <v>644</v>
      </c>
      <c r="G9" s="11">
        <v>685</v>
      </c>
      <c r="H9" s="11">
        <v>634</v>
      </c>
      <c r="I9" s="11">
        <v>474</v>
      </c>
      <c r="J9" s="11">
        <v>417</v>
      </c>
      <c r="K9" s="11">
        <v>361</v>
      </c>
      <c r="L9" s="11">
        <v>250</v>
      </c>
      <c r="M9" s="11">
        <v>256</v>
      </c>
      <c r="N9" s="11">
        <v>233</v>
      </c>
      <c r="O9" s="11">
        <v>196</v>
      </c>
      <c r="P9" s="8"/>
      <c r="Q9" s="12">
        <f t="shared" si="2"/>
        <v>192.9380796113162</v>
      </c>
      <c r="R9" s="13">
        <f t="shared" si="3"/>
        <v>468.53846153846155</v>
      </c>
      <c r="S9" s="13">
        <f t="shared" si="4"/>
        <v>0</v>
      </c>
      <c r="T9" s="13">
        <f t="shared" si="5"/>
        <v>1047.3527003724103</v>
      </c>
      <c r="U9" s="13">
        <f t="shared" si="0"/>
        <v>196</v>
      </c>
      <c r="V9" s="13">
        <f t="shared" si="1"/>
        <v>704</v>
      </c>
    </row>
    <row r="10" spans="1:22" ht="15.6" x14ac:dyDescent="0.3">
      <c r="B10" s="7" t="s">
        <v>7</v>
      </c>
      <c r="C10" s="7">
        <v>72</v>
      </c>
      <c r="D10" s="7">
        <v>64</v>
      </c>
      <c r="E10" s="7">
        <v>60</v>
      </c>
      <c r="F10" s="7">
        <v>84</v>
      </c>
      <c r="G10" s="11">
        <v>63</v>
      </c>
      <c r="H10" s="11">
        <v>65</v>
      </c>
      <c r="I10" s="11">
        <v>59</v>
      </c>
      <c r="J10" s="11">
        <v>43</v>
      </c>
      <c r="K10" s="11">
        <v>93</v>
      </c>
      <c r="L10" s="11">
        <v>43</v>
      </c>
      <c r="M10" s="11">
        <v>62</v>
      </c>
      <c r="N10" s="11">
        <v>57</v>
      </c>
      <c r="O10" s="11">
        <v>70</v>
      </c>
      <c r="P10" s="8"/>
      <c r="Q10" s="12">
        <f t="shared" si="2"/>
        <v>13.899363571484413</v>
      </c>
      <c r="R10" s="13">
        <f t="shared" si="3"/>
        <v>64.230769230769226</v>
      </c>
      <c r="S10" s="13">
        <f t="shared" si="4"/>
        <v>22.53267851631599</v>
      </c>
      <c r="T10" s="13">
        <f t="shared" si="5"/>
        <v>105.92885994522246</v>
      </c>
      <c r="U10" s="13">
        <f t="shared" si="0"/>
        <v>43</v>
      </c>
      <c r="V10" s="13">
        <f t="shared" si="1"/>
        <v>93</v>
      </c>
    </row>
    <row r="11" spans="1:22" s="1" customFormat="1" ht="15.6" x14ac:dyDescent="0.3">
      <c r="B11" s="31" t="s">
        <v>8</v>
      </c>
      <c r="C11" s="32">
        <v>1803</v>
      </c>
      <c r="D11" s="32">
        <v>1948</v>
      </c>
      <c r="E11" s="32">
        <v>2022</v>
      </c>
      <c r="F11" s="32">
        <v>2085</v>
      </c>
      <c r="G11" s="33">
        <v>2195</v>
      </c>
      <c r="H11" s="33">
        <v>1940</v>
      </c>
      <c r="I11" s="33">
        <v>1850</v>
      </c>
      <c r="J11" s="33">
        <v>1631</v>
      </c>
      <c r="K11" s="33">
        <v>1666</v>
      </c>
      <c r="L11" s="33">
        <v>1657</v>
      </c>
      <c r="M11" s="33">
        <v>1554</v>
      </c>
      <c r="N11" s="33">
        <v>1474</v>
      </c>
      <c r="O11" s="33">
        <v>1528</v>
      </c>
      <c r="P11" s="34"/>
      <c r="Q11" s="35">
        <f t="shared" si="2"/>
        <v>230.60049814254518</v>
      </c>
      <c r="R11" s="36">
        <f t="shared" si="3"/>
        <v>1796.3846153846155</v>
      </c>
      <c r="S11" s="36">
        <f t="shared" si="4"/>
        <v>1104.5831209569799</v>
      </c>
      <c r="T11" s="36">
        <f t="shared" si="5"/>
        <v>2488.1861098122508</v>
      </c>
      <c r="U11" s="36">
        <f t="shared" si="0"/>
        <v>1474</v>
      </c>
      <c r="V11" s="36">
        <f t="shared" si="1"/>
        <v>2195</v>
      </c>
    </row>
    <row r="12" spans="1:22" ht="15.6" x14ac:dyDescent="0.3">
      <c r="B12" s="7" t="s">
        <v>9</v>
      </c>
      <c r="C12" s="30" t="s">
        <v>10</v>
      </c>
      <c r="D12" s="30" t="s">
        <v>10</v>
      </c>
      <c r="E12" s="30" t="s">
        <v>10</v>
      </c>
      <c r="F12" s="30" t="s">
        <v>10</v>
      </c>
      <c r="G12" s="11">
        <v>910</v>
      </c>
      <c r="H12" s="11">
        <v>810</v>
      </c>
      <c r="I12" s="11">
        <v>701</v>
      </c>
      <c r="J12" s="11">
        <v>546</v>
      </c>
      <c r="K12" s="11">
        <v>492</v>
      </c>
      <c r="L12" s="11">
        <v>536</v>
      </c>
      <c r="M12" s="11">
        <v>479</v>
      </c>
      <c r="N12" s="11">
        <v>534</v>
      </c>
      <c r="O12" s="11">
        <v>618</v>
      </c>
      <c r="P12" s="8"/>
      <c r="Q12" s="12">
        <f t="shared" si="2"/>
        <v>151.13027860462353</v>
      </c>
      <c r="R12" s="13">
        <f t="shared" si="3"/>
        <v>625.11111111111109</v>
      </c>
      <c r="S12" s="13">
        <f t="shared" si="4"/>
        <v>171.72027529724051</v>
      </c>
      <c r="T12" s="13">
        <f t="shared" si="5"/>
        <v>1078.5019469249817</v>
      </c>
      <c r="U12" s="13">
        <f t="shared" si="0"/>
        <v>479</v>
      </c>
      <c r="V12" s="13">
        <f t="shared" si="1"/>
        <v>910</v>
      </c>
    </row>
    <row r="13" spans="1:22" ht="15.6" x14ac:dyDescent="0.3">
      <c r="B13" s="7" t="s">
        <v>11</v>
      </c>
      <c r="C13" s="30" t="s">
        <v>10</v>
      </c>
      <c r="D13" s="30" t="s">
        <v>10</v>
      </c>
      <c r="E13" s="30" t="s">
        <v>10</v>
      </c>
      <c r="F13" s="30" t="s">
        <v>10</v>
      </c>
      <c r="G13" s="11">
        <v>488</v>
      </c>
      <c r="H13" s="11">
        <v>371</v>
      </c>
      <c r="I13" s="11">
        <v>432</v>
      </c>
      <c r="J13" s="11">
        <v>488</v>
      </c>
      <c r="K13" s="11">
        <v>537</v>
      </c>
      <c r="L13" s="11">
        <v>520</v>
      </c>
      <c r="M13" s="11">
        <v>451</v>
      </c>
      <c r="N13" s="11">
        <v>400</v>
      </c>
      <c r="O13" s="11">
        <v>367</v>
      </c>
      <c r="P13" s="8"/>
      <c r="Q13" s="12">
        <f t="shared" si="2"/>
        <v>62.560193236416566</v>
      </c>
      <c r="R13" s="13">
        <f t="shared" si="3"/>
        <v>450.44444444444446</v>
      </c>
      <c r="S13" s="13">
        <f t="shared" si="4"/>
        <v>262.76386473519477</v>
      </c>
      <c r="T13" s="13">
        <f t="shared" si="5"/>
        <v>638.12502415369408</v>
      </c>
      <c r="U13" s="13">
        <f t="shared" si="0"/>
        <v>367</v>
      </c>
      <c r="V13" s="13">
        <f t="shared" si="1"/>
        <v>537</v>
      </c>
    </row>
    <row r="14" spans="1:22" ht="15.6" x14ac:dyDescent="0.3">
      <c r="B14" s="7" t="s">
        <v>12</v>
      </c>
      <c r="C14" s="30" t="s">
        <v>10</v>
      </c>
      <c r="D14" s="30" t="s">
        <v>10</v>
      </c>
      <c r="E14" s="30" t="s">
        <v>10</v>
      </c>
      <c r="F14" s="30" t="s">
        <v>10</v>
      </c>
      <c r="G14" s="11">
        <v>797</v>
      </c>
      <c r="H14" s="11">
        <v>759</v>
      </c>
      <c r="I14" s="11">
        <v>717</v>
      </c>
      <c r="J14" s="11">
        <v>597</v>
      </c>
      <c r="K14" s="11">
        <v>637</v>
      </c>
      <c r="L14" s="11">
        <v>601</v>
      </c>
      <c r="M14" s="11">
        <v>624</v>
      </c>
      <c r="N14" s="11">
        <v>540</v>
      </c>
      <c r="O14" s="11">
        <v>543</v>
      </c>
      <c r="P14" s="8"/>
      <c r="Q14" s="12">
        <f t="shared" si="2"/>
        <v>91.819720709176224</v>
      </c>
      <c r="R14" s="13">
        <f t="shared" si="3"/>
        <v>646.11111111111109</v>
      </c>
      <c r="S14" s="13">
        <f t="shared" si="4"/>
        <v>370.65194898358243</v>
      </c>
      <c r="T14" s="13">
        <f t="shared" si="5"/>
        <v>921.57027323863974</v>
      </c>
      <c r="U14" s="13">
        <f t="shared" si="0"/>
        <v>540</v>
      </c>
      <c r="V14" s="13">
        <f t="shared" si="1"/>
        <v>797</v>
      </c>
    </row>
    <row r="15" spans="1:22" s="1" customFormat="1" ht="15.6" hidden="1" x14ac:dyDescent="0.3">
      <c r="A15" s="2"/>
      <c r="B15" s="14" t="s">
        <v>14</v>
      </c>
      <c r="C15" s="15">
        <v>1407</v>
      </c>
      <c r="D15" s="15">
        <v>1418</v>
      </c>
      <c r="E15" s="15">
        <v>1391</v>
      </c>
      <c r="F15" s="15">
        <v>1513</v>
      </c>
      <c r="G15" s="16">
        <v>1428</v>
      </c>
      <c r="H15" s="16">
        <v>1397</v>
      </c>
      <c r="I15" s="16">
        <v>1233</v>
      </c>
      <c r="J15" s="16">
        <v>1213</v>
      </c>
      <c r="K15" s="16">
        <v>1174</v>
      </c>
      <c r="L15" s="16">
        <v>1037</v>
      </c>
      <c r="M15" s="16">
        <v>922</v>
      </c>
      <c r="N15" s="16">
        <v>876</v>
      </c>
      <c r="O15" s="16">
        <v>818</v>
      </c>
      <c r="P15" s="17"/>
      <c r="Q15" s="12">
        <f t="shared" si="2"/>
        <v>235.99774553464698</v>
      </c>
      <c r="R15" s="13">
        <f t="shared" si="3"/>
        <v>1217.4615384615386</v>
      </c>
      <c r="S15" s="13">
        <f t="shared" si="4"/>
        <v>509.46830185759768</v>
      </c>
      <c r="T15" s="13">
        <f t="shared" si="5"/>
        <v>1925.4547750654795</v>
      </c>
      <c r="U15" s="13">
        <f t="shared" si="0"/>
        <v>818</v>
      </c>
      <c r="V15" s="13">
        <f t="shared" si="1"/>
        <v>1513</v>
      </c>
    </row>
    <row r="16" spans="1:22" ht="15.6" hidden="1" x14ac:dyDescent="0.3">
      <c r="A16" s="3"/>
      <c r="B16" s="18" t="s">
        <v>15</v>
      </c>
      <c r="C16" s="18">
        <v>346</v>
      </c>
      <c r="D16" s="18">
        <v>308</v>
      </c>
      <c r="E16" s="18">
        <v>283</v>
      </c>
      <c r="F16" s="18">
        <v>375</v>
      </c>
      <c r="G16" s="19">
        <v>527</v>
      </c>
      <c r="H16" s="19">
        <v>619</v>
      </c>
      <c r="I16" s="19">
        <v>529</v>
      </c>
      <c r="J16" s="19">
        <v>414</v>
      </c>
      <c r="K16" s="19">
        <v>403</v>
      </c>
      <c r="L16" s="19">
        <v>357</v>
      </c>
      <c r="M16" s="19">
        <v>328</v>
      </c>
      <c r="N16" s="19">
        <v>326</v>
      </c>
      <c r="O16" s="19">
        <v>327</v>
      </c>
      <c r="P16" s="20"/>
      <c r="Q16" s="12">
        <f t="shared" si="2"/>
        <v>101.73873023961538</v>
      </c>
      <c r="R16" s="13">
        <f t="shared" si="3"/>
        <v>395.53846153846155</v>
      </c>
      <c r="S16" s="13">
        <f t="shared" si="4"/>
        <v>90.322270819615426</v>
      </c>
      <c r="T16" s="13">
        <f t="shared" si="5"/>
        <v>700.75465225730773</v>
      </c>
      <c r="U16" s="13">
        <f t="shared" si="0"/>
        <v>283</v>
      </c>
      <c r="V16" s="13">
        <f t="shared" si="1"/>
        <v>619</v>
      </c>
    </row>
    <row r="17" spans="1:22" ht="15.6" hidden="1" x14ac:dyDescent="0.3">
      <c r="A17" s="3"/>
      <c r="B17" s="18" t="s">
        <v>16</v>
      </c>
      <c r="C17" s="18">
        <v>327</v>
      </c>
      <c r="D17" s="18">
        <v>338</v>
      </c>
      <c r="E17" s="18">
        <v>315</v>
      </c>
      <c r="F17" s="18">
        <v>375</v>
      </c>
      <c r="G17" s="19">
        <v>344</v>
      </c>
      <c r="H17" s="19">
        <v>270</v>
      </c>
      <c r="I17" s="19">
        <v>295</v>
      </c>
      <c r="J17" s="19">
        <v>357</v>
      </c>
      <c r="K17" s="19">
        <v>358</v>
      </c>
      <c r="L17" s="19">
        <v>286</v>
      </c>
      <c r="M17" s="19">
        <v>259</v>
      </c>
      <c r="N17" s="19">
        <v>318</v>
      </c>
      <c r="O17" s="19">
        <v>213</v>
      </c>
      <c r="P17" s="20"/>
      <c r="Q17" s="12">
        <f t="shared" si="2"/>
        <v>46.024380384135362</v>
      </c>
      <c r="R17" s="13">
        <f t="shared" si="3"/>
        <v>311.92307692307691</v>
      </c>
      <c r="S17" s="13">
        <f t="shared" si="4"/>
        <v>173.84993577067081</v>
      </c>
      <c r="T17" s="13">
        <f t="shared" si="5"/>
        <v>449.996218075483</v>
      </c>
      <c r="U17" s="13">
        <f t="shared" si="0"/>
        <v>213</v>
      </c>
      <c r="V17" s="13">
        <f t="shared" si="1"/>
        <v>375</v>
      </c>
    </row>
    <row r="18" spans="1:22" ht="15.6" hidden="1" x14ac:dyDescent="0.3">
      <c r="A18" s="3"/>
      <c r="B18" s="18" t="s">
        <v>17</v>
      </c>
      <c r="C18" s="18">
        <v>734</v>
      </c>
      <c r="D18" s="18">
        <v>772</v>
      </c>
      <c r="E18" s="18">
        <v>793</v>
      </c>
      <c r="F18" s="18">
        <v>763</v>
      </c>
      <c r="G18" s="19">
        <v>557</v>
      </c>
      <c r="H18" s="19">
        <v>508</v>
      </c>
      <c r="I18" s="19">
        <v>409</v>
      </c>
      <c r="J18" s="19">
        <v>442</v>
      </c>
      <c r="K18" s="19">
        <v>413</v>
      </c>
      <c r="L18" s="19">
        <v>394</v>
      </c>
      <c r="M18" s="19">
        <v>335</v>
      </c>
      <c r="N18" s="19">
        <v>232</v>
      </c>
      <c r="O18" s="19">
        <v>278</v>
      </c>
      <c r="P18" s="20"/>
      <c r="Q18" s="12">
        <f t="shared" si="2"/>
        <v>196.75577077517534</v>
      </c>
      <c r="R18" s="13">
        <f t="shared" si="3"/>
        <v>510</v>
      </c>
      <c r="S18" s="13">
        <f t="shared" si="4"/>
        <v>0</v>
      </c>
      <c r="T18" s="13">
        <f t="shared" si="5"/>
        <v>1100.2673123255261</v>
      </c>
      <c r="U18" s="13">
        <f t="shared" si="0"/>
        <v>232</v>
      </c>
      <c r="V18" s="13">
        <f t="shared" si="1"/>
        <v>793</v>
      </c>
    </row>
    <row r="19" spans="1:22" s="5" customFormat="1" ht="15.6" x14ac:dyDescent="0.3">
      <c r="B19" s="7" t="s">
        <v>18</v>
      </c>
      <c r="C19" s="7">
        <v>969</v>
      </c>
      <c r="D19" s="10">
        <v>1023</v>
      </c>
      <c r="E19" s="10">
        <v>1102</v>
      </c>
      <c r="F19" s="10">
        <v>1132</v>
      </c>
      <c r="G19" s="11">
        <v>1264</v>
      </c>
      <c r="H19" s="11">
        <v>983</v>
      </c>
      <c r="I19" s="11">
        <v>1056</v>
      </c>
      <c r="J19" s="11">
        <v>1033</v>
      </c>
      <c r="K19" s="11">
        <v>1057</v>
      </c>
      <c r="L19" s="11">
        <v>1133</v>
      </c>
      <c r="M19" s="11">
        <v>1108</v>
      </c>
      <c r="N19" s="11">
        <v>1030</v>
      </c>
      <c r="O19" s="11">
        <v>1153</v>
      </c>
      <c r="P19" s="8"/>
      <c r="Q19" s="12">
        <f t="shared" si="2"/>
        <v>79.978282308546994</v>
      </c>
      <c r="R19" s="13">
        <f t="shared" si="3"/>
        <v>1080.2307692307693</v>
      </c>
      <c r="S19" s="13">
        <f t="shared" si="4"/>
        <v>840.29592230512833</v>
      </c>
      <c r="T19" s="13">
        <f t="shared" si="5"/>
        <v>1320.1656161564104</v>
      </c>
      <c r="U19" s="13">
        <f t="shared" si="0"/>
        <v>969</v>
      </c>
      <c r="V19" s="13">
        <f t="shared" si="1"/>
        <v>1264</v>
      </c>
    </row>
    <row r="20" spans="1:22" ht="15.6" x14ac:dyDescent="0.3">
      <c r="B20" s="7" t="s">
        <v>19</v>
      </c>
      <c r="C20" s="7">
        <v>161</v>
      </c>
      <c r="D20" s="7">
        <v>153</v>
      </c>
      <c r="E20" s="7">
        <v>137</v>
      </c>
      <c r="F20" s="7">
        <v>133</v>
      </c>
      <c r="G20" s="11">
        <v>144</v>
      </c>
      <c r="H20" s="11">
        <v>148</v>
      </c>
      <c r="I20" s="11">
        <v>114</v>
      </c>
      <c r="J20" s="11">
        <v>89</v>
      </c>
      <c r="K20" s="11">
        <v>54</v>
      </c>
      <c r="L20" s="11">
        <v>55</v>
      </c>
      <c r="M20" s="11">
        <v>21</v>
      </c>
      <c r="N20" s="11">
        <v>42</v>
      </c>
      <c r="O20" s="11">
        <v>43</v>
      </c>
      <c r="P20" s="8"/>
      <c r="Q20" s="12">
        <f t="shared" si="2"/>
        <v>50.445705771346191</v>
      </c>
      <c r="R20" s="13">
        <f t="shared" si="3"/>
        <v>99.538461538461533</v>
      </c>
      <c r="S20" s="13">
        <f t="shared" si="4"/>
        <v>0</v>
      </c>
      <c r="T20" s="13">
        <f t="shared" si="5"/>
        <v>250.8755788525001</v>
      </c>
      <c r="U20" s="13">
        <f t="shared" si="0"/>
        <v>21</v>
      </c>
      <c r="V20" s="13">
        <f t="shared" si="1"/>
        <v>161</v>
      </c>
    </row>
    <row r="21" spans="1:22" s="6" customFormat="1" ht="15.6" hidden="1" x14ac:dyDescent="0.3">
      <c r="B21" s="21" t="s">
        <v>20</v>
      </c>
      <c r="C21" s="21">
        <v>18</v>
      </c>
      <c r="D21" s="21">
        <v>9</v>
      </c>
      <c r="E21" s="21">
        <v>13</v>
      </c>
      <c r="F21" s="21">
        <v>32</v>
      </c>
      <c r="G21" s="22">
        <v>25</v>
      </c>
      <c r="H21" s="22">
        <v>23</v>
      </c>
      <c r="I21" s="22">
        <v>38</v>
      </c>
      <c r="J21" s="22">
        <v>38</v>
      </c>
      <c r="K21" s="22">
        <v>21</v>
      </c>
      <c r="L21" s="22">
        <v>19</v>
      </c>
      <c r="M21" s="22">
        <v>7</v>
      </c>
      <c r="N21" s="22">
        <v>25</v>
      </c>
      <c r="O21" s="22">
        <v>19</v>
      </c>
      <c r="P21" s="23"/>
      <c r="Q21" s="24">
        <f t="shared" si="2"/>
        <v>9.7507396169174321</v>
      </c>
      <c r="R21" s="25">
        <f t="shared" si="3"/>
        <v>22.076923076923077</v>
      </c>
      <c r="S21" s="13">
        <f t="shared" si="4"/>
        <v>0</v>
      </c>
      <c r="T21" s="13">
        <f t="shared" si="5"/>
        <v>51.329141927675373</v>
      </c>
      <c r="U21" s="25">
        <f t="shared" si="0"/>
        <v>7</v>
      </c>
      <c r="V21" s="25">
        <f t="shared" si="1"/>
        <v>38</v>
      </c>
    </row>
    <row r="22" spans="1:22" ht="15.6" x14ac:dyDescent="0.3">
      <c r="B22" s="7" t="s">
        <v>21</v>
      </c>
      <c r="C22" s="7">
        <v>234</v>
      </c>
      <c r="D22" s="7">
        <v>296</v>
      </c>
      <c r="E22" s="7">
        <v>266</v>
      </c>
      <c r="F22" s="7">
        <v>318</v>
      </c>
      <c r="G22" s="11">
        <v>285</v>
      </c>
      <c r="H22" s="11">
        <v>290</v>
      </c>
      <c r="I22" s="11">
        <v>211</v>
      </c>
      <c r="J22" s="11">
        <v>91</v>
      </c>
      <c r="K22" s="11">
        <v>65</v>
      </c>
      <c r="L22" s="11">
        <v>35</v>
      </c>
      <c r="M22" s="11">
        <v>18</v>
      </c>
      <c r="N22" s="11">
        <v>19</v>
      </c>
      <c r="O22" s="11">
        <v>15</v>
      </c>
      <c r="P22" s="8"/>
      <c r="Q22" s="12">
        <f t="shared" si="2"/>
        <v>124.32272932026962</v>
      </c>
      <c r="R22" s="13">
        <f t="shared" si="3"/>
        <v>164.84615384615384</v>
      </c>
      <c r="S22" s="13">
        <f t="shared" si="4"/>
        <v>0</v>
      </c>
      <c r="T22" s="13">
        <f t="shared" si="5"/>
        <v>537.81434180696272</v>
      </c>
      <c r="U22" s="13">
        <f t="shared" si="0"/>
        <v>15</v>
      </c>
      <c r="V22" s="13">
        <f t="shared" si="1"/>
        <v>318</v>
      </c>
    </row>
    <row r="23" spans="1:22" s="6" customFormat="1" ht="15.6" hidden="1" x14ac:dyDescent="0.3">
      <c r="B23" s="21" t="s">
        <v>22</v>
      </c>
      <c r="C23" s="21">
        <v>13</v>
      </c>
      <c r="D23" s="21">
        <v>3</v>
      </c>
      <c r="E23" s="21">
        <v>6</v>
      </c>
      <c r="F23" s="21">
        <v>2</v>
      </c>
      <c r="G23" s="22">
        <v>5</v>
      </c>
      <c r="H23" s="22">
        <v>13</v>
      </c>
      <c r="I23" s="22">
        <v>10</v>
      </c>
      <c r="J23" s="22">
        <v>8</v>
      </c>
      <c r="K23" s="22">
        <v>8</v>
      </c>
      <c r="L23" s="22">
        <v>8</v>
      </c>
      <c r="M23" s="22">
        <v>4</v>
      </c>
      <c r="N23" s="22">
        <v>2</v>
      </c>
      <c r="O23" s="22">
        <v>2</v>
      </c>
      <c r="P23" s="23"/>
      <c r="Q23" s="24">
        <f t="shared" si="2"/>
        <v>3.9288544686584461</v>
      </c>
      <c r="R23" s="25">
        <f t="shared" si="3"/>
        <v>6.4615384615384617</v>
      </c>
      <c r="S23" s="13">
        <f t="shared" si="4"/>
        <v>0</v>
      </c>
      <c r="T23" s="13">
        <f t="shared" si="5"/>
        <v>18.2481018675138</v>
      </c>
      <c r="U23" s="25">
        <f t="shared" si="0"/>
        <v>2</v>
      </c>
      <c r="V23" s="25">
        <f t="shared" si="1"/>
        <v>13</v>
      </c>
    </row>
    <row r="24" spans="1:22" ht="15.6" x14ac:dyDescent="0.3">
      <c r="B24" s="7" t="s">
        <v>23</v>
      </c>
      <c r="C24" s="7">
        <v>25</v>
      </c>
      <c r="D24" s="7">
        <v>24</v>
      </c>
      <c r="E24" s="7">
        <v>30</v>
      </c>
      <c r="F24" s="7">
        <v>33</v>
      </c>
      <c r="G24" s="11">
        <v>13</v>
      </c>
      <c r="H24" s="11">
        <v>7</v>
      </c>
      <c r="I24" s="11">
        <v>1</v>
      </c>
      <c r="J24" s="11">
        <v>4</v>
      </c>
      <c r="K24" s="11">
        <v>5</v>
      </c>
      <c r="L24" s="11">
        <v>5</v>
      </c>
      <c r="M24" s="11">
        <v>3</v>
      </c>
      <c r="N24" s="11">
        <v>2</v>
      </c>
      <c r="O24" s="11">
        <v>6</v>
      </c>
      <c r="P24" s="8"/>
      <c r="Q24" s="12">
        <f t="shared" si="2"/>
        <v>11.560321173783436</v>
      </c>
      <c r="R24" s="13">
        <f t="shared" si="3"/>
        <v>12.153846153846153</v>
      </c>
      <c r="S24" s="13">
        <f t="shared" si="4"/>
        <v>0</v>
      </c>
      <c r="T24" s="13">
        <f t="shared" si="5"/>
        <v>46.83480967519646</v>
      </c>
      <c r="U24" s="13">
        <f t="shared" si="0"/>
        <v>1</v>
      </c>
      <c r="V24" s="13">
        <f t="shared" si="1"/>
        <v>33</v>
      </c>
    </row>
    <row r="25" spans="1:22" s="6" customFormat="1" ht="15.6" hidden="1" x14ac:dyDescent="0.3">
      <c r="B25" s="21" t="s">
        <v>24</v>
      </c>
      <c r="C25" s="21">
        <v>4</v>
      </c>
      <c r="D25" s="21">
        <v>3</v>
      </c>
      <c r="E25" s="21">
        <v>7</v>
      </c>
      <c r="F25" s="21">
        <v>0</v>
      </c>
      <c r="G25" s="22">
        <v>3</v>
      </c>
      <c r="H25" s="22">
        <v>4</v>
      </c>
      <c r="I25" s="22">
        <v>0</v>
      </c>
      <c r="J25" s="22">
        <v>4</v>
      </c>
      <c r="K25" s="22">
        <v>1</v>
      </c>
      <c r="L25" s="22">
        <v>2</v>
      </c>
      <c r="M25" s="22">
        <v>1</v>
      </c>
      <c r="N25" s="22">
        <v>0</v>
      </c>
      <c r="O25" s="22">
        <v>4</v>
      </c>
      <c r="P25" s="23"/>
      <c r="Q25" s="24">
        <f t="shared" si="2"/>
        <v>2.1061570302086774</v>
      </c>
      <c r="R25" s="25">
        <f t="shared" si="3"/>
        <v>2.5384615384615383</v>
      </c>
      <c r="S25" s="13">
        <f t="shared" si="4"/>
        <v>0</v>
      </c>
      <c r="T25" s="13">
        <f t="shared" si="5"/>
        <v>8.8569326290875701</v>
      </c>
      <c r="U25" s="25">
        <f t="shared" si="0"/>
        <v>0</v>
      </c>
      <c r="V25" s="25">
        <f t="shared" si="1"/>
        <v>7</v>
      </c>
    </row>
    <row r="26" spans="1:22" s="1" customFormat="1" ht="15.6" x14ac:dyDescent="0.3">
      <c r="B26" s="7" t="s">
        <v>25</v>
      </c>
      <c r="C26" s="7">
        <v>163</v>
      </c>
      <c r="D26" s="7">
        <v>185</v>
      </c>
      <c r="E26" s="7">
        <v>216</v>
      </c>
      <c r="F26" s="7">
        <v>192</v>
      </c>
      <c r="G26" s="11">
        <v>197</v>
      </c>
      <c r="H26" s="11">
        <v>225</v>
      </c>
      <c r="I26" s="11">
        <v>267</v>
      </c>
      <c r="J26" s="11">
        <v>249</v>
      </c>
      <c r="K26" s="11">
        <v>258</v>
      </c>
      <c r="L26" s="11">
        <v>219</v>
      </c>
      <c r="M26" s="11">
        <v>180</v>
      </c>
      <c r="N26" s="11">
        <v>165</v>
      </c>
      <c r="O26" s="11">
        <v>139</v>
      </c>
      <c r="P26" s="9"/>
      <c r="Q26" s="12">
        <f t="shared" si="2"/>
        <v>39.025961115975676</v>
      </c>
      <c r="R26" s="13">
        <f t="shared" si="3"/>
        <v>204.23076923076923</v>
      </c>
      <c r="S26" s="13">
        <f t="shared" si="4"/>
        <v>87.152885882842199</v>
      </c>
      <c r="T26" s="13">
        <f t="shared" si="5"/>
        <v>321.30865257869624</v>
      </c>
      <c r="U26" s="13">
        <f t="shared" si="0"/>
        <v>139</v>
      </c>
      <c r="V26" s="13">
        <f t="shared" si="1"/>
        <v>267</v>
      </c>
    </row>
    <row r="27" spans="1:22" s="5" customFormat="1" ht="15.6" x14ac:dyDescent="0.3">
      <c r="B27" s="7" t="s">
        <v>26</v>
      </c>
      <c r="C27" s="7">
        <v>121</v>
      </c>
      <c r="D27" s="7">
        <v>159</v>
      </c>
      <c r="E27" s="7">
        <v>164</v>
      </c>
      <c r="F27" s="7">
        <v>169</v>
      </c>
      <c r="G27" s="11">
        <v>137</v>
      </c>
      <c r="H27" s="11">
        <v>123</v>
      </c>
      <c r="I27" s="11">
        <v>91</v>
      </c>
      <c r="J27" s="11">
        <v>99</v>
      </c>
      <c r="K27" s="11">
        <v>158</v>
      </c>
      <c r="L27" s="11">
        <v>146</v>
      </c>
      <c r="M27" s="11">
        <v>157</v>
      </c>
      <c r="N27" s="11">
        <v>135</v>
      </c>
      <c r="O27" s="11">
        <v>111</v>
      </c>
      <c r="P27" s="8"/>
      <c r="Q27" s="12">
        <f t="shared" si="2"/>
        <v>25.563144543939803</v>
      </c>
      <c r="R27" s="13">
        <f t="shared" si="3"/>
        <v>136.15384615384616</v>
      </c>
      <c r="S27" s="13">
        <f t="shared" si="4"/>
        <v>59.464412522026748</v>
      </c>
      <c r="T27" s="13">
        <f t="shared" si="5"/>
        <v>212.84327978566557</v>
      </c>
      <c r="U27" s="13">
        <f t="shared" si="0"/>
        <v>91</v>
      </c>
      <c r="V27" s="13">
        <f t="shared" si="1"/>
        <v>169</v>
      </c>
    </row>
    <row r="28" spans="1:22" s="5" customFormat="1" ht="15.6" x14ac:dyDescent="0.3">
      <c r="B28" s="7" t="s">
        <v>27</v>
      </c>
      <c r="C28" s="7">
        <v>34</v>
      </c>
      <c r="D28" s="7">
        <v>46</v>
      </c>
      <c r="E28" s="7">
        <v>44</v>
      </c>
      <c r="F28" s="7">
        <v>39</v>
      </c>
      <c r="G28" s="11">
        <v>56</v>
      </c>
      <c r="H28" s="11">
        <v>39</v>
      </c>
      <c r="I28" s="11">
        <v>28</v>
      </c>
      <c r="J28" s="11">
        <v>11</v>
      </c>
      <c r="K28" s="11">
        <v>13</v>
      </c>
      <c r="L28" s="11">
        <v>20</v>
      </c>
      <c r="M28" s="11">
        <v>17</v>
      </c>
      <c r="N28" s="11">
        <v>17</v>
      </c>
      <c r="O28" s="11">
        <v>15</v>
      </c>
      <c r="P28" s="8"/>
      <c r="Q28" s="12">
        <f t="shared" si="2"/>
        <v>14.758309263180941</v>
      </c>
      <c r="R28" s="13">
        <f t="shared" si="3"/>
        <v>29.153846153846153</v>
      </c>
      <c r="S28" s="13">
        <f t="shared" si="4"/>
        <v>0</v>
      </c>
      <c r="T28" s="13">
        <f t="shared" si="5"/>
        <v>73.428773943388975</v>
      </c>
      <c r="U28" s="13">
        <f t="shared" si="0"/>
        <v>11</v>
      </c>
      <c r="V28" s="13">
        <f t="shared" si="1"/>
        <v>56</v>
      </c>
    </row>
    <row r="29" spans="1:22" s="5" customFormat="1" ht="15.6" x14ac:dyDescent="0.3">
      <c r="B29" s="7" t="s">
        <v>28</v>
      </c>
      <c r="C29" s="7">
        <v>96</v>
      </c>
      <c r="D29" s="7">
        <v>62</v>
      </c>
      <c r="E29" s="7">
        <v>63</v>
      </c>
      <c r="F29" s="7">
        <v>69</v>
      </c>
      <c r="G29" s="11">
        <v>99</v>
      </c>
      <c r="H29" s="11">
        <v>125</v>
      </c>
      <c r="I29" s="11">
        <v>82</v>
      </c>
      <c r="J29" s="11">
        <v>55</v>
      </c>
      <c r="K29" s="11">
        <v>56</v>
      </c>
      <c r="L29" s="11">
        <v>44</v>
      </c>
      <c r="M29" s="11">
        <v>50</v>
      </c>
      <c r="N29" s="11">
        <v>64</v>
      </c>
      <c r="O29" s="11">
        <v>46</v>
      </c>
      <c r="P29" s="8"/>
      <c r="Q29" s="12">
        <f t="shared" si="2"/>
        <v>23.994657525032313</v>
      </c>
      <c r="R29" s="13">
        <f t="shared" si="3"/>
        <v>70.07692307692308</v>
      </c>
      <c r="S29" s="13">
        <f t="shared" si="4"/>
        <v>0</v>
      </c>
      <c r="T29" s="13">
        <f t="shared" si="5"/>
        <v>142.06089565202001</v>
      </c>
      <c r="U29" s="13">
        <f t="shared" si="0"/>
        <v>44</v>
      </c>
      <c r="V29" s="13">
        <f t="shared" si="1"/>
        <v>125</v>
      </c>
    </row>
    <row r="30" spans="1:22" s="1" customFormat="1" ht="16.2" thickBot="1" x14ac:dyDescent="0.35">
      <c r="B30" s="37" t="s">
        <v>13</v>
      </c>
      <c r="C30" s="37">
        <v>10</v>
      </c>
      <c r="D30" s="37">
        <v>11</v>
      </c>
      <c r="E30" s="37">
        <v>15</v>
      </c>
      <c r="F30" s="37">
        <v>17</v>
      </c>
      <c r="G30" s="38">
        <v>8</v>
      </c>
      <c r="H30" s="38">
        <v>14</v>
      </c>
      <c r="I30" s="38">
        <v>20</v>
      </c>
      <c r="J30" s="38">
        <v>8</v>
      </c>
      <c r="K30" s="38">
        <v>11</v>
      </c>
      <c r="L30" s="38">
        <v>14</v>
      </c>
      <c r="M30" s="38">
        <v>8</v>
      </c>
      <c r="N30" s="38">
        <v>7</v>
      </c>
      <c r="O30" s="38">
        <v>9</v>
      </c>
      <c r="P30" s="39"/>
      <c r="Q30" s="40">
        <f t="shared" ref="Q30" si="6">_xlfn.STDEV.S(C30:O30)</f>
        <v>4.0080048108881501</v>
      </c>
      <c r="R30" s="41">
        <f t="shared" ref="R30" si="7">AVERAGE(C30:O30)</f>
        <v>11.692307692307692</v>
      </c>
      <c r="S30" s="41">
        <f t="shared" si="4"/>
        <v>0</v>
      </c>
      <c r="T30" s="41">
        <f t="shared" si="5"/>
        <v>23.716322124972145</v>
      </c>
      <c r="U30" s="41">
        <f t="shared" ref="U30" si="8">MIN(C30:O30)</f>
        <v>7</v>
      </c>
      <c r="V30" s="41">
        <f t="shared" ref="V30" si="9">MAX(C30:O30)</f>
        <v>20</v>
      </c>
    </row>
    <row r="31" spans="1:22" ht="15" thickTop="1" x14ac:dyDescent="0.3"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</row>
  </sheetData>
  <pageMargins left="0.7" right="0.7" top="0.75" bottom="0.75" header="0.3" footer="0.3"/>
  <pageSetup paperSize="76" scale="97" orientation="landscape" r:id="rId1"/>
  <colBreaks count="1" manualBreakCount="1">
    <brk id="1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katka</dc:creator>
  <cp:lastModifiedBy>katka</cp:lastModifiedBy>
  <dcterms:created xsi:type="dcterms:W3CDTF">2022-06-01T07:14:38Z</dcterms:created>
  <dcterms:modified xsi:type="dcterms:W3CDTF">2022-06-09T00:25:58Z</dcterms:modified>
</cp:coreProperties>
</file>