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Škola\4IT495\simulace\"/>
    </mc:Choice>
  </mc:AlternateContent>
  <bookViews>
    <workbookView xWindow="0" yWindow="0" windowWidth="28800" windowHeight="12555"/>
  </bookViews>
  <sheets>
    <sheet name="Komplet + kódy" sheetId="6" r:id="rId1"/>
    <sheet name="Barvy a počty obyvatel" sheetId="3" r:id="rId2"/>
    <sheet name="Jednotlivé typy území" sheetId="4" r:id="rId3"/>
  </sheets>
  <calcPr calcId="152511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70" i="6" l="1"/>
  <c r="J3" i="6" l="1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2" i="6"/>
  <c r="I2" i="6"/>
  <c r="I3" i="6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R3" i="6"/>
  <c r="R4" i="6"/>
  <c r="R5" i="6"/>
  <c r="R6" i="6"/>
  <c r="R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2" i="6"/>
  <c r="Q4" i="6"/>
  <c r="Q5" i="6"/>
  <c r="Q6" i="6"/>
  <c r="Q7" i="6"/>
  <c r="Q8" i="6"/>
  <c r="Q9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Q33" i="6"/>
  <c r="Q34" i="6"/>
  <c r="Q35" i="6"/>
  <c r="Q36" i="6"/>
  <c r="Q37" i="6"/>
  <c r="Q38" i="6"/>
  <c r="Q39" i="6"/>
  <c r="Q40" i="6"/>
  <c r="Q41" i="6"/>
  <c r="Q42" i="6"/>
  <c r="Q43" i="6"/>
  <c r="Q44" i="6"/>
  <c r="Q45" i="6"/>
  <c r="Q46" i="6"/>
  <c r="Q47" i="6"/>
  <c r="Q48" i="6"/>
  <c r="Q49" i="6"/>
  <c r="Q50" i="6"/>
  <c r="Q51" i="6"/>
  <c r="Q52" i="6"/>
  <c r="Q53" i="6"/>
  <c r="Q54" i="6"/>
  <c r="Q55" i="6"/>
  <c r="Q56" i="6"/>
  <c r="Q57" i="6"/>
  <c r="Q58" i="6"/>
  <c r="Q59" i="6"/>
  <c r="Q60" i="6"/>
  <c r="Q61" i="6"/>
  <c r="Q62" i="6"/>
  <c r="S62" i="6" s="1"/>
  <c r="Q63" i="6"/>
  <c r="Q64" i="6"/>
  <c r="Q65" i="6"/>
  <c r="Q66" i="6"/>
  <c r="S66" i="6" s="1"/>
  <c r="Q67" i="6"/>
  <c r="Q68" i="6"/>
  <c r="Q69" i="6"/>
  <c r="Q70" i="6"/>
  <c r="S70" i="6" s="1"/>
  <c r="Q3" i="6"/>
  <c r="Q2" i="6"/>
  <c r="K43" i="6"/>
  <c r="L43" i="6" s="1"/>
  <c r="M43" i="6" s="1"/>
  <c r="N43" i="6" s="1"/>
  <c r="K15" i="6"/>
  <c r="L15" i="6" s="1"/>
  <c r="M15" i="6" s="1"/>
  <c r="N15" i="6" s="1"/>
  <c r="K13" i="6"/>
  <c r="L13" i="6" s="1"/>
  <c r="M13" i="6" s="1"/>
  <c r="N13" i="6" s="1"/>
  <c r="K26" i="6"/>
  <c r="L26" i="6" s="1"/>
  <c r="M26" i="6" s="1"/>
  <c r="N26" i="6" s="1"/>
  <c r="K58" i="6"/>
  <c r="L58" i="6" s="1"/>
  <c r="M58" i="6" s="1"/>
  <c r="N58" i="6" s="1"/>
  <c r="K27" i="6"/>
  <c r="L27" i="6" s="1"/>
  <c r="M27" i="6" s="1"/>
  <c r="N27" i="6" s="1"/>
  <c r="K39" i="6"/>
  <c r="L39" i="6" s="1"/>
  <c r="M39" i="6" s="1"/>
  <c r="N39" i="6" s="1"/>
  <c r="K12" i="6"/>
  <c r="L12" i="6" s="1"/>
  <c r="M12" i="6" s="1"/>
  <c r="N12" i="6" s="1"/>
  <c r="K14" i="6"/>
  <c r="L14" i="6" s="1"/>
  <c r="M14" i="6" s="1"/>
  <c r="N14" i="6" s="1"/>
  <c r="K35" i="6"/>
  <c r="L35" i="6" s="1"/>
  <c r="M35" i="6" s="1"/>
  <c r="N35" i="6" s="1"/>
  <c r="K16" i="6"/>
  <c r="L16" i="6" s="1"/>
  <c r="M16" i="6" s="1"/>
  <c r="N16" i="6" s="1"/>
  <c r="K37" i="6"/>
  <c r="L37" i="6" s="1"/>
  <c r="M37" i="6" s="1"/>
  <c r="N37" i="6" s="1"/>
  <c r="K59" i="6"/>
  <c r="L59" i="6" s="1"/>
  <c r="M59" i="6" s="1"/>
  <c r="N59" i="6" s="1"/>
  <c r="K51" i="6"/>
  <c r="L51" i="6" s="1"/>
  <c r="M51" i="6" s="1"/>
  <c r="N51" i="6" s="1"/>
  <c r="K18" i="6"/>
  <c r="L18" i="6" s="1"/>
  <c r="M18" i="6" s="1"/>
  <c r="N18" i="6" s="1"/>
  <c r="K50" i="6"/>
  <c r="L50" i="6" s="1"/>
  <c r="M50" i="6" s="1"/>
  <c r="N50" i="6" s="1"/>
  <c r="K21" i="6"/>
  <c r="L21" i="6" s="1"/>
  <c r="M21" i="6" s="1"/>
  <c r="N21" i="6" s="1"/>
  <c r="K34" i="6"/>
  <c r="L34" i="6" s="1"/>
  <c r="M34" i="6" s="1"/>
  <c r="N34" i="6" s="1"/>
  <c r="K3" i="6"/>
  <c r="L3" i="6" s="1"/>
  <c r="M3" i="6" s="1"/>
  <c r="N3" i="6" s="1"/>
  <c r="K9" i="6"/>
  <c r="L9" i="6" s="1"/>
  <c r="M9" i="6" s="1"/>
  <c r="N9" i="6" s="1"/>
  <c r="K52" i="6"/>
  <c r="L52" i="6" s="1"/>
  <c r="M52" i="6" s="1"/>
  <c r="N52" i="6" s="1"/>
  <c r="K19" i="6"/>
  <c r="L19" i="6" s="1"/>
  <c r="M19" i="6" s="1"/>
  <c r="N19" i="6" s="1"/>
  <c r="K2" i="6"/>
  <c r="L2" i="6" s="1"/>
  <c r="M2" i="6" s="1"/>
  <c r="N2" i="6" s="1"/>
  <c r="K42" i="6"/>
  <c r="L42" i="6" s="1"/>
  <c r="M42" i="6" s="1"/>
  <c r="N42" i="6" s="1"/>
  <c r="K62" i="6"/>
  <c r="L62" i="6" s="1"/>
  <c r="M62" i="6" s="1"/>
  <c r="N62" i="6" s="1"/>
  <c r="K41" i="6"/>
  <c r="L41" i="6" s="1"/>
  <c r="M41" i="6" s="1"/>
  <c r="N41" i="6" s="1"/>
  <c r="K30" i="6"/>
  <c r="L30" i="6" s="1"/>
  <c r="M30" i="6" s="1"/>
  <c r="N30" i="6" s="1"/>
  <c r="K38" i="6"/>
  <c r="L38" i="6" s="1"/>
  <c r="M38" i="6" s="1"/>
  <c r="N38" i="6" s="1"/>
  <c r="K31" i="6"/>
  <c r="L31" i="6" s="1"/>
  <c r="M31" i="6" s="1"/>
  <c r="N31" i="6" s="1"/>
  <c r="K25" i="6"/>
  <c r="L25" i="6" s="1"/>
  <c r="M25" i="6" s="1"/>
  <c r="N25" i="6" s="1"/>
  <c r="K65" i="6"/>
  <c r="L65" i="6" s="1"/>
  <c r="M65" i="6" s="1"/>
  <c r="N65" i="6" s="1"/>
  <c r="K46" i="6"/>
  <c r="L46" i="6" s="1"/>
  <c r="M46" i="6" s="1"/>
  <c r="N46" i="6" s="1"/>
  <c r="K36" i="6"/>
  <c r="L36" i="6" s="1"/>
  <c r="M36" i="6" s="1"/>
  <c r="N36" i="6" s="1"/>
  <c r="K17" i="6"/>
  <c r="L17" i="6" s="1"/>
  <c r="M17" i="6" s="1"/>
  <c r="N17" i="6" s="1"/>
  <c r="K8" i="6"/>
  <c r="L8" i="6" s="1"/>
  <c r="M8" i="6" s="1"/>
  <c r="N8" i="6" s="1"/>
  <c r="K49" i="6"/>
  <c r="L49" i="6" s="1"/>
  <c r="M49" i="6" s="1"/>
  <c r="N49" i="6" s="1"/>
  <c r="K68" i="6"/>
  <c r="L68" i="6" s="1"/>
  <c r="M68" i="6" s="1"/>
  <c r="N68" i="6" s="1"/>
  <c r="K63" i="6"/>
  <c r="L63" i="6" s="1"/>
  <c r="M63" i="6" s="1"/>
  <c r="N63" i="6" s="1"/>
  <c r="K6" i="6"/>
  <c r="L6" i="6" s="1"/>
  <c r="M6" i="6" s="1"/>
  <c r="N6" i="6" s="1"/>
  <c r="K23" i="6"/>
  <c r="L23" i="6" s="1"/>
  <c r="M23" i="6" s="1"/>
  <c r="N23" i="6" s="1"/>
  <c r="K64" i="6"/>
  <c r="L64" i="6" s="1"/>
  <c r="M64" i="6" s="1"/>
  <c r="N64" i="6" s="1"/>
  <c r="K29" i="6"/>
  <c r="L29" i="6" s="1"/>
  <c r="M29" i="6" s="1"/>
  <c r="N29" i="6" s="1"/>
  <c r="K33" i="6"/>
  <c r="L33" i="6" s="1"/>
  <c r="M33" i="6" s="1"/>
  <c r="N33" i="6" s="1"/>
  <c r="K28" i="6"/>
  <c r="L28" i="6" s="1"/>
  <c r="M28" i="6" s="1"/>
  <c r="N28" i="6" s="1"/>
  <c r="K32" i="6"/>
  <c r="L32" i="6" s="1"/>
  <c r="M32" i="6" s="1"/>
  <c r="N32" i="6" s="1"/>
  <c r="K55" i="6"/>
  <c r="L55" i="6" s="1"/>
  <c r="M55" i="6" s="1"/>
  <c r="N55" i="6" s="1"/>
  <c r="K40" i="6"/>
  <c r="L40" i="6" s="1"/>
  <c r="M40" i="6" s="1"/>
  <c r="N40" i="6" s="1"/>
  <c r="K22" i="6"/>
  <c r="L22" i="6" s="1"/>
  <c r="M22" i="6" s="1"/>
  <c r="N22" i="6" s="1"/>
  <c r="K66" i="6"/>
  <c r="L66" i="6" s="1"/>
  <c r="M66" i="6" s="1"/>
  <c r="N66" i="6" s="1"/>
  <c r="K60" i="6"/>
  <c r="L60" i="6" s="1"/>
  <c r="M60" i="6" s="1"/>
  <c r="N60" i="6" s="1"/>
  <c r="K44" i="6"/>
  <c r="L44" i="6" s="1"/>
  <c r="M44" i="6" s="1"/>
  <c r="N44" i="6" s="1"/>
  <c r="K56" i="6"/>
  <c r="L56" i="6" s="1"/>
  <c r="M56" i="6" s="1"/>
  <c r="N56" i="6" s="1"/>
  <c r="K4" i="6"/>
  <c r="L4" i="6" s="1"/>
  <c r="M4" i="6" s="1"/>
  <c r="N4" i="6" s="1"/>
  <c r="K67" i="6"/>
  <c r="L67" i="6" s="1"/>
  <c r="M67" i="6" s="1"/>
  <c r="N67" i="6" s="1"/>
  <c r="K69" i="6"/>
  <c r="L69" i="6" s="1"/>
  <c r="M69" i="6" s="1"/>
  <c r="N69" i="6" s="1"/>
  <c r="K47" i="6"/>
  <c r="L47" i="6" s="1"/>
  <c r="M47" i="6" s="1"/>
  <c r="N47" i="6" s="1"/>
  <c r="K24" i="6"/>
  <c r="L24" i="6" s="1"/>
  <c r="M24" i="6" s="1"/>
  <c r="N24" i="6" s="1"/>
  <c r="K53" i="6"/>
  <c r="L53" i="6" s="1"/>
  <c r="M53" i="6" s="1"/>
  <c r="N53" i="6" s="1"/>
  <c r="K48" i="6"/>
  <c r="L48" i="6" s="1"/>
  <c r="M48" i="6" s="1"/>
  <c r="N48" i="6" s="1"/>
  <c r="K57" i="6"/>
  <c r="L57" i="6" s="1"/>
  <c r="M57" i="6" s="1"/>
  <c r="N57" i="6" s="1"/>
  <c r="K7" i="6"/>
  <c r="L7" i="6" s="1"/>
  <c r="M7" i="6" s="1"/>
  <c r="N7" i="6" s="1"/>
  <c r="K61" i="6"/>
  <c r="L61" i="6" s="1"/>
  <c r="M61" i="6" s="1"/>
  <c r="N61" i="6" s="1"/>
  <c r="K10" i="6"/>
  <c r="L10" i="6" s="1"/>
  <c r="M10" i="6" s="1"/>
  <c r="N10" i="6" s="1"/>
  <c r="K54" i="6"/>
  <c r="L54" i="6" s="1"/>
  <c r="M54" i="6" s="1"/>
  <c r="N54" i="6" s="1"/>
  <c r="K20" i="6"/>
  <c r="L20" i="6" s="1"/>
  <c r="M20" i="6" s="1"/>
  <c r="N20" i="6" s="1"/>
  <c r="K11" i="6"/>
  <c r="L11" i="6" s="1"/>
  <c r="M11" i="6" s="1"/>
  <c r="N11" i="6" s="1"/>
  <c r="K5" i="6"/>
  <c r="L5" i="6" s="1"/>
  <c r="M5" i="6" s="1"/>
  <c r="N5" i="6" s="1"/>
  <c r="K70" i="6"/>
  <c r="L70" i="6" s="1"/>
  <c r="M70" i="6" s="1"/>
  <c r="N70" i="6" s="1"/>
  <c r="K45" i="6"/>
  <c r="L45" i="6" s="1"/>
  <c r="M45" i="6" s="1"/>
  <c r="N45" i="6" s="1"/>
  <c r="J69" i="3"/>
  <c r="J22" i="3"/>
  <c r="J7" i="3"/>
  <c r="J8" i="3"/>
  <c r="J9" i="3"/>
  <c r="J10" i="3"/>
  <c r="J11" i="3"/>
  <c r="J12" i="3"/>
  <c r="J13" i="3"/>
  <c r="J15" i="3"/>
  <c r="J16" i="3"/>
  <c r="J17" i="3"/>
  <c r="J18" i="3"/>
  <c r="J19" i="3"/>
  <c r="J20" i="3"/>
  <c r="J23" i="3"/>
  <c r="J24" i="3"/>
  <c r="J25" i="3"/>
  <c r="J26" i="3"/>
  <c r="J27" i="3"/>
  <c r="J28" i="3"/>
  <c r="J29" i="3"/>
  <c r="J30" i="3"/>
  <c r="J31" i="3"/>
  <c r="J32" i="3"/>
  <c r="J33" i="3"/>
  <c r="J35" i="3"/>
  <c r="J36" i="3"/>
  <c r="J37" i="3"/>
  <c r="J38" i="3"/>
  <c r="J39" i="3"/>
  <c r="J40" i="3"/>
  <c r="J41" i="3"/>
  <c r="J42" i="3"/>
  <c r="J43" i="3"/>
  <c r="J45" i="3"/>
  <c r="J46" i="3"/>
  <c r="J47" i="3"/>
  <c r="J48" i="3"/>
  <c r="J49" i="3"/>
  <c r="J51" i="3"/>
  <c r="J52" i="3"/>
  <c r="J53" i="3"/>
  <c r="J54" i="3"/>
  <c r="J55" i="3"/>
  <c r="J56" i="3"/>
  <c r="J57" i="3"/>
  <c r="J58" i="3"/>
  <c r="J59" i="3"/>
  <c r="J61" i="3"/>
  <c r="J62" i="3"/>
  <c r="J63" i="3"/>
  <c r="J64" i="3"/>
  <c r="J65" i="3"/>
  <c r="J66" i="3"/>
  <c r="J67" i="3"/>
  <c r="J68" i="3"/>
  <c r="J70" i="3"/>
  <c r="J72" i="3"/>
  <c r="J73" i="3"/>
  <c r="J74" i="3"/>
  <c r="J75" i="3"/>
  <c r="J76" i="3"/>
  <c r="J77" i="3"/>
  <c r="J78" i="3"/>
  <c r="J79" i="3"/>
  <c r="J80" i="3"/>
  <c r="J81" i="3"/>
  <c r="J6" i="3"/>
  <c r="T68" i="6" l="1"/>
  <c r="V68" i="6"/>
  <c r="U68" i="6"/>
  <c r="T64" i="6"/>
  <c r="V64" i="6"/>
  <c r="U64" i="6"/>
  <c r="T60" i="6"/>
  <c r="V60" i="6"/>
  <c r="U60" i="6"/>
  <c r="V1" i="6"/>
  <c r="T56" i="6"/>
  <c r="V56" i="6"/>
  <c r="U56" i="6"/>
  <c r="T52" i="6"/>
  <c r="V52" i="6"/>
  <c r="U52" i="6"/>
  <c r="T48" i="6"/>
  <c r="V48" i="6"/>
  <c r="U48" i="6"/>
  <c r="T44" i="6"/>
  <c r="V44" i="6"/>
  <c r="U44" i="6"/>
  <c r="T40" i="6"/>
  <c r="V40" i="6"/>
  <c r="U40" i="6"/>
  <c r="T36" i="6"/>
  <c r="V36" i="6"/>
  <c r="U36" i="6"/>
  <c r="T32" i="6"/>
  <c r="V32" i="6"/>
  <c r="U32" i="6"/>
  <c r="T28" i="6"/>
  <c r="V28" i="6"/>
  <c r="U28" i="6"/>
  <c r="T24" i="6"/>
  <c r="V24" i="6"/>
  <c r="U24" i="6"/>
  <c r="T20" i="6"/>
  <c r="V20" i="6"/>
  <c r="U20" i="6"/>
  <c r="T16" i="6"/>
  <c r="V16" i="6"/>
  <c r="U16" i="6"/>
  <c r="T12" i="6"/>
  <c r="V12" i="6"/>
  <c r="U12" i="6"/>
  <c r="T8" i="6"/>
  <c r="V8" i="6"/>
  <c r="U8" i="6"/>
  <c r="T4" i="6"/>
  <c r="V4" i="6"/>
  <c r="U4" i="6"/>
  <c r="U2" i="6"/>
  <c r="T2" i="6"/>
  <c r="V2" i="6"/>
  <c r="V67" i="6"/>
  <c r="T67" i="6"/>
  <c r="U67" i="6"/>
  <c r="V63" i="6"/>
  <c r="U63" i="6"/>
  <c r="T63" i="6"/>
  <c r="V59" i="6"/>
  <c r="U59" i="6"/>
  <c r="T59" i="6"/>
  <c r="V55" i="6"/>
  <c r="T55" i="6"/>
  <c r="U55" i="6"/>
  <c r="V51" i="6"/>
  <c r="U51" i="6"/>
  <c r="T51" i="6"/>
  <c r="V47" i="6"/>
  <c r="U47" i="6"/>
  <c r="T47" i="6"/>
  <c r="V43" i="6"/>
  <c r="T43" i="6"/>
  <c r="U43" i="6"/>
  <c r="V39" i="6"/>
  <c r="U39" i="6"/>
  <c r="T39" i="6"/>
  <c r="V35" i="6"/>
  <c r="U35" i="6"/>
  <c r="T35" i="6"/>
  <c r="V31" i="6"/>
  <c r="T31" i="6"/>
  <c r="U31" i="6"/>
  <c r="V27" i="6"/>
  <c r="U27" i="6"/>
  <c r="T27" i="6"/>
  <c r="V23" i="6"/>
  <c r="U23" i="6"/>
  <c r="T23" i="6"/>
  <c r="V19" i="6"/>
  <c r="U19" i="6"/>
  <c r="T19" i="6"/>
  <c r="V15" i="6"/>
  <c r="U15" i="6"/>
  <c r="T15" i="6"/>
  <c r="V11" i="6"/>
  <c r="T11" i="6"/>
  <c r="U11" i="6"/>
  <c r="V7" i="6"/>
  <c r="U7" i="6"/>
  <c r="T7" i="6"/>
  <c r="T3" i="6"/>
  <c r="V3" i="6"/>
  <c r="U3" i="6"/>
  <c r="U70" i="6"/>
  <c r="T70" i="6"/>
  <c r="U66" i="6"/>
  <c r="V66" i="6"/>
  <c r="T66" i="6"/>
  <c r="U62" i="6"/>
  <c r="V62" i="6"/>
  <c r="T62" i="6"/>
  <c r="U58" i="6"/>
  <c r="T58" i="6"/>
  <c r="V58" i="6"/>
  <c r="U54" i="6"/>
  <c r="V54" i="6"/>
  <c r="T54" i="6"/>
  <c r="U50" i="6"/>
  <c r="V50" i="6"/>
  <c r="T50" i="6"/>
  <c r="U46" i="6"/>
  <c r="T46" i="6"/>
  <c r="V46" i="6"/>
  <c r="U42" i="6"/>
  <c r="V42" i="6"/>
  <c r="T42" i="6"/>
  <c r="U38" i="6"/>
  <c r="V38" i="6"/>
  <c r="T38" i="6"/>
  <c r="U34" i="6"/>
  <c r="T34" i="6"/>
  <c r="V34" i="6"/>
  <c r="U30" i="6"/>
  <c r="V30" i="6"/>
  <c r="T30" i="6"/>
  <c r="U26" i="6"/>
  <c r="V26" i="6"/>
  <c r="T26" i="6"/>
  <c r="U22" i="6"/>
  <c r="T22" i="6"/>
  <c r="V22" i="6"/>
  <c r="U18" i="6"/>
  <c r="V18" i="6"/>
  <c r="T18" i="6"/>
  <c r="U14" i="6"/>
  <c r="V14" i="6"/>
  <c r="T14" i="6"/>
  <c r="U10" i="6"/>
  <c r="V10" i="6"/>
  <c r="T10" i="6"/>
  <c r="U6" i="6"/>
  <c r="V6" i="6"/>
  <c r="T6" i="6"/>
  <c r="T69" i="6"/>
  <c r="V69" i="6"/>
  <c r="U69" i="6"/>
  <c r="T65" i="6"/>
  <c r="V65" i="6"/>
  <c r="U65" i="6"/>
  <c r="T61" i="6"/>
  <c r="V61" i="6"/>
  <c r="U61" i="6"/>
  <c r="T57" i="6"/>
  <c r="V57" i="6"/>
  <c r="U57" i="6"/>
  <c r="T53" i="6"/>
  <c r="V53" i="6"/>
  <c r="U53" i="6"/>
  <c r="T49" i="6"/>
  <c r="V49" i="6"/>
  <c r="U49" i="6"/>
  <c r="T45" i="6"/>
  <c r="V45" i="6"/>
  <c r="U45" i="6"/>
  <c r="T41" i="6"/>
  <c r="V41" i="6"/>
  <c r="U41" i="6"/>
  <c r="T37" i="6"/>
  <c r="V37" i="6"/>
  <c r="U37" i="6"/>
  <c r="T33" i="6"/>
  <c r="V33" i="6"/>
  <c r="U33" i="6"/>
  <c r="T29" i="6"/>
  <c r="V29" i="6"/>
  <c r="U29" i="6"/>
  <c r="T25" i="6"/>
  <c r="V25" i="6"/>
  <c r="U25" i="6"/>
  <c r="T21" i="6"/>
  <c r="V21" i="6"/>
  <c r="U21" i="6"/>
  <c r="T17" i="6"/>
  <c r="V17" i="6"/>
  <c r="U17" i="6"/>
  <c r="T13" i="6"/>
  <c r="V13" i="6"/>
  <c r="U13" i="6"/>
  <c r="T9" i="6"/>
  <c r="V9" i="6"/>
  <c r="U9" i="6"/>
  <c r="T5" i="6"/>
  <c r="V5" i="6"/>
  <c r="U5" i="6"/>
  <c r="S57" i="6"/>
  <c r="S40" i="6"/>
  <c r="S15" i="6"/>
  <c r="S7" i="6"/>
  <c r="S19" i="6"/>
  <c r="S11" i="6"/>
  <c r="S48" i="6"/>
  <c r="S24" i="6"/>
  <c r="S26" i="6"/>
  <c r="S52" i="6"/>
  <c r="S36" i="6"/>
  <c r="S20" i="6"/>
  <c r="S16" i="6"/>
  <c r="S12" i="6"/>
  <c r="S4" i="6"/>
  <c r="S32" i="6"/>
  <c r="S2" i="6"/>
  <c r="S67" i="6"/>
  <c r="S63" i="6"/>
  <c r="S59" i="6"/>
  <c r="S55" i="6"/>
  <c r="S47" i="6"/>
  <c r="S27" i="6"/>
  <c r="S44" i="6"/>
  <c r="S28" i="6"/>
  <c r="S58" i="6"/>
  <c r="S42" i="6"/>
  <c r="S38" i="6"/>
  <c r="S69" i="6"/>
  <c r="S65" i="6"/>
  <c r="S61" i="6"/>
  <c r="S53" i="6"/>
  <c r="S49" i="6"/>
  <c r="S45" i="6"/>
  <c r="S41" i="6"/>
  <c r="S37" i="6"/>
  <c r="S33" i="6"/>
  <c r="S29" i="6"/>
  <c r="S25" i="6"/>
  <c r="S21" i="6"/>
  <c r="S17" i="6"/>
  <c r="S13" i="6"/>
  <c r="S9" i="6"/>
  <c r="S5" i="6"/>
  <c r="S60" i="6"/>
  <c r="S56" i="6"/>
  <c r="S51" i="6"/>
  <c r="S43" i="6"/>
  <c r="S39" i="6"/>
  <c r="S35" i="6"/>
  <c r="S31" i="6"/>
  <c r="S23" i="6"/>
  <c r="S18" i="6"/>
  <c r="S14" i="6"/>
  <c r="S10" i="6"/>
  <c r="S6" i="6"/>
  <c r="S3" i="6"/>
  <c r="S68" i="6"/>
  <c r="S64" i="6"/>
  <c r="S50" i="6"/>
  <c r="S46" i="6"/>
  <c r="S34" i="6"/>
  <c r="S30" i="6"/>
  <c r="S22" i="6"/>
  <c r="S54" i="6"/>
  <c r="S8" i="6"/>
</calcChain>
</file>

<file path=xl/sharedStrings.xml><?xml version="1.0" encoding="utf-8"?>
<sst xmlns="http://schemas.openxmlformats.org/spreadsheetml/2006/main" count="521" uniqueCount="192">
  <si>
    <t>Aachen</t>
  </si>
  <si>
    <t>Augsburg</t>
  </si>
  <si>
    <t>Bamberg</t>
  </si>
  <si>
    <t>Berlin</t>
  </si>
  <si>
    <t>Bielefeld</t>
  </si>
  <si>
    <t>Brandenburg</t>
  </si>
  <si>
    <t>Bremen</t>
  </si>
  <si>
    <t>Dortmund</t>
  </si>
  <si>
    <t>Dresden</t>
  </si>
  <si>
    <t>Erfurt</t>
  </si>
  <si>
    <t>Esslingen</t>
  </si>
  <si>
    <t>Frankfurt</t>
  </si>
  <si>
    <t>Goslar</t>
  </si>
  <si>
    <t>Regensburg</t>
  </si>
  <si>
    <t>Rostock</t>
  </si>
  <si>
    <t>Soest</t>
  </si>
  <si>
    <t>Speyer</t>
  </si>
  <si>
    <t>Trier</t>
  </si>
  <si>
    <t>Ulm</t>
  </si>
  <si>
    <t>Wittenberg</t>
  </si>
  <si>
    <t>Worms</t>
  </si>
  <si>
    <t>Nuremberg</t>
  </si>
  <si>
    <t>Free Imperial City</t>
  </si>
  <si>
    <t>Wurzburg</t>
  </si>
  <si>
    <t>Brandenburg-Kulmbach-Bayeruth</t>
  </si>
  <si>
    <t>Eichstatt</t>
  </si>
  <si>
    <t>Rothenburg ob der Tauber</t>
  </si>
  <si>
    <t>Brandenburg-Ansbach</t>
  </si>
  <si>
    <t>Schweinfurt</t>
  </si>
  <si>
    <t>Prince-Bishopric</t>
  </si>
  <si>
    <t>Margraviate</t>
  </si>
  <si>
    <t>Franconian Circle</t>
  </si>
  <si>
    <t>Bavarian Circle</t>
  </si>
  <si>
    <t>Salzburg</t>
  </si>
  <si>
    <t>Bavaria</t>
  </si>
  <si>
    <t>Pfalz-Neuburg</t>
  </si>
  <si>
    <t>Freising</t>
  </si>
  <si>
    <t>Passau</t>
  </si>
  <si>
    <t>Duchy</t>
  </si>
  <si>
    <t>Swabian Circle</t>
  </si>
  <si>
    <t>Wurttemberg</t>
  </si>
  <si>
    <t>Salem</t>
  </si>
  <si>
    <t>Nordlingen</t>
  </si>
  <si>
    <t>Schwabisch Hall</t>
  </si>
  <si>
    <t>Uberlingen</t>
  </si>
  <si>
    <t>Memmingen</t>
  </si>
  <si>
    <t>Rottweil</t>
  </si>
  <si>
    <t>Lindau</t>
  </si>
  <si>
    <t>Heilbronn</t>
  </si>
  <si>
    <t>Bishopric</t>
  </si>
  <si>
    <t>Abbey</t>
  </si>
  <si>
    <t>Upper Rhenish Circle</t>
  </si>
  <si>
    <t>Lorraine</t>
  </si>
  <si>
    <t>Hesse-Kassel</t>
  </si>
  <si>
    <t>Strasbourg</t>
  </si>
  <si>
    <t>Basel</t>
  </si>
  <si>
    <t>Pfalz-Zweibrucken</t>
  </si>
  <si>
    <t>Besancon</t>
  </si>
  <si>
    <t>Landgraviate</t>
  </si>
  <si>
    <t>County</t>
  </si>
  <si>
    <t>Electoral Rhenish Circle</t>
  </si>
  <si>
    <t>Cologne</t>
  </si>
  <si>
    <t>Mainz</t>
  </si>
  <si>
    <t>Palatinate</t>
  </si>
  <si>
    <t>Gelnhausen</t>
  </si>
  <si>
    <t>Lower Rhenish-Westphalian Circle</t>
  </si>
  <si>
    <t>Electorate</t>
  </si>
  <si>
    <t>Liege</t>
  </si>
  <si>
    <t>Mark</t>
  </si>
  <si>
    <t>Julich-Berg</t>
  </si>
  <si>
    <t>Munster</t>
  </si>
  <si>
    <t>Nassau-Siegen</t>
  </si>
  <si>
    <t>Ravensberg</t>
  </si>
  <si>
    <t>Upper Saxon Circle</t>
  </si>
  <si>
    <t>Albertine Saxony</t>
  </si>
  <si>
    <t>Lubeck</t>
  </si>
  <si>
    <t>Ernestine Saxony</t>
  </si>
  <si>
    <t>Pomerania-Stettin</t>
  </si>
  <si>
    <t>Danzig</t>
  </si>
  <si>
    <t>Pommern-Wolgast</t>
  </si>
  <si>
    <t>Saxony-Weimar</t>
  </si>
  <si>
    <t>Mansfeld</t>
  </si>
  <si>
    <t>Cammin</t>
  </si>
  <si>
    <t>Brunswick-Luneburg</t>
  </si>
  <si>
    <t>Mecklenburg</t>
  </si>
  <si>
    <t>Hamburg</t>
  </si>
  <si>
    <t>Saxony-Lauenburg</t>
  </si>
  <si>
    <t>Brunswick-Calenberg</t>
  </si>
  <si>
    <t>Brunswick-Wolfenbuttel</t>
  </si>
  <si>
    <t>Nordhausen</t>
  </si>
  <si>
    <t>Hildesheim</t>
  </si>
  <si>
    <t>Lower Saxon Circle</t>
  </si>
  <si>
    <t>Principality</t>
  </si>
  <si>
    <t>Prince-Archbishopric</t>
  </si>
  <si>
    <t>Typ</t>
  </si>
  <si>
    <t>Protestant by 1600</t>
  </si>
  <si>
    <t>Reichsmatrikel contribution</t>
  </si>
  <si>
    <t>Distance to Wittenberg</t>
  </si>
  <si>
    <t>Stuttgart</t>
  </si>
  <si>
    <t>Mnichov</t>
  </si>
  <si>
    <t>jezero</t>
  </si>
  <si>
    <t>Magdeburg</t>
  </si>
  <si>
    <t>Gdansk</t>
  </si>
  <si>
    <t>heidelberg</t>
  </si>
  <si>
    <t>Hamm</t>
  </si>
  <si>
    <t>u Cach</t>
  </si>
  <si>
    <t>Kolora</t>
  </si>
  <si>
    <t>Voda</t>
  </si>
  <si>
    <t>Zbytek</t>
  </si>
  <si>
    <t>Row Labels</t>
  </si>
  <si>
    <t>Grand Total</t>
  </si>
  <si>
    <t>bonus</t>
  </si>
  <si>
    <t>Growth</t>
  </si>
  <si>
    <t>Population growth in 100 yrs</t>
  </si>
  <si>
    <t>pop in 1500</t>
  </si>
  <si>
    <t>pop in 1600</t>
  </si>
  <si>
    <t>Population growth in 1 week</t>
  </si>
  <si>
    <t>Albertine-Saxony</t>
  </si>
  <si>
    <t>Ernestine-Saxony</t>
  </si>
  <si>
    <t>Rothenburg-ob-der-Tauber</t>
  </si>
  <si>
    <t>Schwabisch-Hall</t>
  </si>
  <si>
    <t>0.0000472</t>
  </si>
  <si>
    <t>0.0001691</t>
  </si>
  <si>
    <t>0.0000781</t>
  </si>
  <si>
    <t>0.0001039</t>
  </si>
  <si>
    <t>0.0000183</t>
  </si>
  <si>
    <t>0.,000083</t>
  </si>
  <si>
    <t>0.0000554</t>
  </si>
  <si>
    <t>0.0000203</t>
  </si>
  <si>
    <t>0.0</t>
  </si>
  <si>
    <t>0.0000297</t>
  </si>
  <si>
    <t>-0.0000226</t>
  </si>
  <si>
    <t>0.0001895</t>
  </si>
  <si>
    <t>-0.0000257</t>
  </si>
  <si>
    <t>0.0001023</t>
  </si>
  <si>
    <t>-0.0000646</t>
  </si>
  <si>
    <t>0.0000985</t>
  </si>
  <si>
    <t>-0.0000778</t>
  </si>
  <si>
    <t>0.0000351</t>
  </si>
  <si>
    <t>0.,000177</t>
  </si>
  <si>
    <t>0.0001511</t>
  </si>
  <si>
    <t>-0.,000016</t>
  </si>
  <si>
    <t>0.0001542</t>
  </si>
  <si>
    <t>0.0001493</t>
  </si>
  <si>
    <t>-0.0000552</t>
  </si>
  <si>
    <t>0.,000043</t>
  </si>
  <si>
    <t>0.0001338</t>
  </si>
  <si>
    <t>-0.0000183</t>
  </si>
  <si>
    <t>0.0000484</t>
  </si>
  <si>
    <t>-0.0000931</t>
  </si>
  <si>
    <t>-0.0000902</t>
  </si>
  <si>
    <t>0.0000524</t>
  </si>
  <si>
    <t>0.0000227</t>
  </si>
  <si>
    <t>0.0000687</t>
  </si>
  <si>
    <t>pop growth in 1 week dec</t>
  </si>
  <si>
    <t>typ</t>
  </si>
  <si>
    <t>Protestant</t>
  </si>
  <si>
    <t>Sum of Protestant</t>
  </si>
  <si>
    <t>Count of typ</t>
  </si>
  <si>
    <t>1.00004719675553</t>
  </si>
  <si>
    <t>1.00016909849476</t>
  </si>
  <si>
    <t>1.00007813235192</t>
  </si>
  <si>
    <t>1.00010393301927</t>
  </si>
  <si>
    <t>1.00001833761815</t>
  </si>
  <si>
    <t>1.00008302156144</t>
  </si>
  <si>
    <t>1.0000554031297</t>
  </si>
  <si>
    <t>1.00002027231526</t>
  </si>
  <si>
    <t>1.00002966722174</t>
  </si>
  <si>
    <t>0.999977362750257</t>
  </si>
  <si>
    <t>1.00018954906695</t>
  </si>
  <si>
    <t>0.999974338023244</t>
  </si>
  <si>
    <t>1.00010231511081</t>
  </si>
  <si>
    <t>0.999935402537857</t>
  </si>
  <si>
    <t>1.00009848703121</t>
  </si>
  <si>
    <t>0.999922183806115</t>
  </si>
  <si>
    <t>1.00003509381992</t>
  </si>
  <si>
    <t>1.00017701952435</t>
  </si>
  <si>
    <t>1.00015112132871</t>
  </si>
  <si>
    <t>0.999983971758436</t>
  </si>
  <si>
    <t>1.00015417389838</t>
  </si>
  <si>
    <t>1.00014926667692</t>
  </si>
  <si>
    <t>0.999944756026133</t>
  </si>
  <si>
    <t>1.00004296013497</t>
  </si>
  <si>
    <t>1.00013376057801</t>
  </si>
  <si>
    <t>0.999981679851139</t>
  </si>
  <si>
    <t>1.0000483904784</t>
  </si>
  <si>
    <t>0.999906859397759</t>
  </si>
  <si>
    <t>0.999909826761427</t>
  </si>
  <si>
    <t>1.00005236611357</t>
  </si>
  <si>
    <t>1.00002266392829</t>
  </si>
  <si>
    <t>1.00006871380499</t>
  </si>
  <si>
    <t>FreeImperialCity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</si>
</sst>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00"/>
    <numFmt numFmtId="165" formatCode="0.000000"/>
    <numFmt numFmtId="166" formatCode="0.000000000"/>
    <numFmt numFmtId="167" formatCode="0.000000000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9" fontId="0" fillId="0" borderId="0" xfId="1" applyFont="1"/>
    <xf numFmtId="2" fontId="0" fillId="0" borderId="0" xfId="1" applyNumberFormat="1" applyFont="1"/>
    <xf numFmtId="2" fontId="0" fillId="0" borderId="0" xfId="0" applyNumberFormat="1"/>
    <xf numFmtId="164" fontId="0" fillId="0" borderId="0" xfId="1" applyNumberFormat="1" applyFont="1"/>
    <xf numFmtId="166" fontId="0" fillId="0" borderId="0" xfId="1" applyNumberFormat="1" applyFont="1"/>
    <xf numFmtId="164" fontId="0" fillId="0" borderId="0" xfId="0" applyNumberFormat="1"/>
    <xf numFmtId="165" fontId="0" fillId="0" borderId="0" xfId="0" applyNumberFormat="1"/>
    <xf numFmtId="167" fontId="0" fillId="0" borderId="0" xfId="1" applyNumberFormat="1" applyFont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ojtěch Hyvnar" refreshedDate="43261.838390856479" createdVersion="5" refreshedVersion="5" minRefreshableVersion="3" recordCount="69">
  <cacheSource type="worksheet">
    <worksheetSource ref="A1:B70" sheet="Jednotlivé typy území"/>
  </cacheSource>
  <cacheFields count="2">
    <cacheField name="typ" numFmtId="0">
      <sharedItems count="11">
        <s v="Free Imperial City"/>
        <s v="Prince-Bishopric"/>
        <s v="Margraviate"/>
        <s v="Duchy"/>
        <s v="Prince-Archbishopric"/>
        <s v="Abbey"/>
        <s v="Landgraviate"/>
        <s v="County"/>
        <s v="Bishopric"/>
        <s v="Electorate"/>
        <s v="Principality"/>
      </sharedItems>
    </cacheField>
    <cacheField name="Protestant" numFmtId="0">
      <sharedItems containsSemiMixedTypes="0" containsString="0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9">
  <r>
    <x v="0"/>
    <n v="1"/>
  </r>
  <r>
    <x v="1"/>
    <n v="0"/>
  </r>
  <r>
    <x v="1"/>
    <n v="0"/>
  </r>
  <r>
    <x v="2"/>
    <n v="1"/>
  </r>
  <r>
    <x v="1"/>
    <n v="0"/>
  </r>
  <r>
    <x v="0"/>
    <n v="1"/>
  </r>
  <r>
    <x v="2"/>
    <n v="1"/>
  </r>
  <r>
    <x v="0"/>
    <n v="1"/>
  </r>
  <r>
    <x v="3"/>
    <n v="0"/>
  </r>
  <r>
    <x v="4"/>
    <n v="0"/>
  </r>
  <r>
    <x v="3"/>
    <n v="1"/>
  </r>
  <r>
    <x v="0"/>
    <n v="0"/>
  </r>
  <r>
    <x v="1"/>
    <n v="0"/>
  </r>
  <r>
    <x v="1"/>
    <n v="0"/>
  </r>
  <r>
    <x v="3"/>
    <n v="1"/>
  </r>
  <r>
    <x v="0"/>
    <n v="1"/>
  </r>
  <r>
    <x v="0"/>
    <n v="1"/>
  </r>
  <r>
    <x v="5"/>
    <n v="0"/>
  </r>
  <r>
    <x v="0"/>
    <n v="1"/>
  </r>
  <r>
    <x v="0"/>
    <n v="1"/>
  </r>
  <r>
    <x v="0"/>
    <n v="0"/>
  </r>
  <r>
    <x v="0"/>
    <n v="1"/>
  </r>
  <r>
    <x v="0"/>
    <n v="1"/>
  </r>
  <r>
    <x v="0"/>
    <n v="1"/>
  </r>
  <r>
    <x v="0"/>
    <n v="1"/>
  </r>
  <r>
    <x v="0"/>
    <n v="1"/>
  </r>
  <r>
    <x v="3"/>
    <n v="0"/>
  </r>
  <r>
    <x v="6"/>
    <n v="1"/>
  </r>
  <r>
    <x v="0"/>
    <n v="1"/>
  </r>
  <r>
    <x v="0"/>
    <n v="1"/>
  </r>
  <r>
    <x v="0"/>
    <n v="1"/>
  </r>
  <r>
    <x v="0"/>
    <n v="1"/>
  </r>
  <r>
    <x v="0"/>
    <n v="1"/>
  </r>
  <r>
    <x v="7"/>
    <n v="1"/>
  </r>
  <r>
    <x v="8"/>
    <n v="0"/>
  </r>
  <r>
    <x v="1"/>
    <n v="0"/>
  </r>
  <r>
    <x v="1"/>
    <n v="0"/>
  </r>
  <r>
    <x v="9"/>
    <n v="1"/>
  </r>
  <r>
    <x v="1"/>
    <n v="0"/>
  </r>
  <r>
    <x v="0"/>
    <n v="1"/>
  </r>
  <r>
    <x v="1"/>
    <n v="0"/>
  </r>
  <r>
    <x v="7"/>
    <n v="0"/>
  </r>
  <r>
    <x v="3"/>
    <n v="0"/>
  </r>
  <r>
    <x v="1"/>
    <n v="0"/>
  </r>
  <r>
    <x v="0"/>
    <n v="1"/>
  </r>
  <r>
    <x v="7"/>
    <n v="1"/>
  </r>
  <r>
    <x v="0"/>
    <n v="0"/>
  </r>
  <r>
    <x v="0"/>
    <n v="1"/>
  </r>
  <r>
    <x v="7"/>
    <n v="1"/>
  </r>
  <r>
    <x v="2"/>
    <n v="1"/>
  </r>
  <r>
    <x v="3"/>
    <n v="1"/>
  </r>
  <r>
    <x v="0"/>
    <n v="1"/>
  </r>
  <r>
    <x v="3"/>
    <n v="1"/>
  </r>
  <r>
    <x v="3"/>
    <n v="1"/>
  </r>
  <r>
    <x v="0"/>
    <n v="1"/>
  </r>
  <r>
    <x v="3"/>
    <n v="1"/>
  </r>
  <r>
    <x v="10"/>
    <n v="1"/>
  </r>
  <r>
    <x v="7"/>
    <n v="1"/>
  </r>
  <r>
    <x v="1"/>
    <n v="1"/>
  </r>
  <r>
    <x v="0"/>
    <n v="1"/>
  </r>
  <r>
    <x v="3"/>
    <n v="1"/>
  </r>
  <r>
    <x v="1"/>
    <n v="1"/>
  </r>
  <r>
    <x v="3"/>
    <n v="1"/>
  </r>
  <r>
    <x v="0"/>
    <n v="1"/>
  </r>
  <r>
    <x v="10"/>
    <n v="1"/>
  </r>
  <r>
    <x v="0"/>
    <n v="1"/>
  </r>
  <r>
    <x v="3"/>
    <n v="1"/>
  </r>
  <r>
    <x v="10"/>
    <n v="1"/>
  </r>
  <r>
    <x v="0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E2:G14" firstHeaderRow="0" firstDataRow="1" firstDataCol="1"/>
  <pivotFields count="2">
    <pivotField axis="axisRow" dataField="1" showAll="0">
      <items count="12">
        <item x="5"/>
        <item x="8"/>
        <item x="7"/>
        <item x="3"/>
        <item x="9"/>
        <item x="0"/>
        <item x="6"/>
        <item x="2"/>
        <item x="4"/>
        <item x="1"/>
        <item x="10"/>
        <item t="default"/>
      </items>
    </pivotField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typ" fld="0" subtotal="count" baseField="0" baseItem="0"/>
    <dataField name="Sum of Protestant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0"/>
  <sheetViews>
    <sheetView tabSelected="1" topLeftCell="A49" workbookViewId="0">
      <selection activeCell="E74" sqref="E74"/>
    </sheetView>
  </sheetViews>
  <sheetFormatPr defaultRowHeight="15" x14ac:dyDescent="0.25"/>
  <cols>
    <col min="1" max="1" width="31.28515625" bestFit="1" customWidth="1"/>
    <col min="2" max="2" width="19.7109375" bestFit="1" customWidth="1"/>
    <col min="3" max="3" width="18.140625" bestFit="1" customWidth="1"/>
    <col min="4" max="4" width="26.5703125" bestFit="1" customWidth="1"/>
    <col min="5" max="5" width="22.42578125" bestFit="1" customWidth="1"/>
    <col min="7" max="8" width="0" hidden="1" customWidth="1"/>
    <col min="9" max="10" width="11" bestFit="1" customWidth="1"/>
    <col min="12" max="12" width="26.5703125" bestFit="1" customWidth="1"/>
    <col min="13" max="13" width="26.85546875" bestFit="1" customWidth="1"/>
    <col min="14" max="14" width="13.42578125" style="11" customWidth="1"/>
    <col min="15" max="15" width="22.85546875" style="12" customWidth="1"/>
    <col min="16" max="16" width="24" style="12" bestFit="1" customWidth="1"/>
    <col min="17" max="17" width="39.42578125" customWidth="1"/>
    <col min="18" max="18" width="40" customWidth="1"/>
    <col min="19" max="19" width="87.42578125" hidden="1" customWidth="1"/>
    <col min="20" max="20" width="87.42578125" customWidth="1"/>
    <col min="21" max="21" width="40.5703125" customWidth="1"/>
    <col min="22" max="22" width="25.5703125" customWidth="1"/>
  </cols>
  <sheetData>
    <row r="1" spans="1:22" x14ac:dyDescent="0.25">
      <c r="A1" s="2" t="s">
        <v>31</v>
      </c>
      <c r="B1" s="2" t="s">
        <v>94</v>
      </c>
      <c r="C1" s="2" t="s">
        <v>95</v>
      </c>
      <c r="D1" s="2" t="s">
        <v>96</v>
      </c>
      <c r="E1" s="2" t="s">
        <v>97</v>
      </c>
      <c r="F1" s="2" t="s">
        <v>106</v>
      </c>
      <c r="G1">
        <v>1500</v>
      </c>
      <c r="H1">
        <v>1600</v>
      </c>
      <c r="I1" t="s">
        <v>114</v>
      </c>
      <c r="J1" t="s">
        <v>115</v>
      </c>
      <c r="L1" t="s">
        <v>113</v>
      </c>
      <c r="M1" t="s">
        <v>116</v>
      </c>
      <c r="P1" s="12" t="s">
        <v>154</v>
      </c>
      <c r="V1" t="str">
        <f>CONCATENATE("to vytvorit-",R1,"
 create-",R1," ",I1," [
set size 1
set color yellow
set-age
set-gender
set population-growth ",P1, " 
set home-color ",F1, " 
move-to one-of patches with [ pcolor = ",F1," ]
]
end")</f>
        <v>to vytvorit-
 create- pop in 1500 [
set size 1
set color yellow
set-age
set-gender
set population-growth pop growth in 1 week dec 
set home-color Kolora 
move-to one-of patches with [ pcolor = Kolora ]
]
end</v>
      </c>
    </row>
    <row r="2" spans="1:22" x14ac:dyDescent="0.25">
      <c r="A2" t="s">
        <v>0</v>
      </c>
      <c r="B2" t="s">
        <v>191</v>
      </c>
      <c r="C2">
        <v>0</v>
      </c>
      <c r="D2">
        <v>860</v>
      </c>
      <c r="E2">
        <v>470</v>
      </c>
      <c r="F2">
        <v>127</v>
      </c>
      <c r="G2">
        <v>18</v>
      </c>
      <c r="H2">
        <v>23</v>
      </c>
      <c r="I2">
        <f t="shared" ref="I2:I33" si="0">G2*100</f>
        <v>1800</v>
      </c>
      <c r="J2">
        <f t="shared" ref="J2:J33" si="1">H2*100</f>
        <v>2300</v>
      </c>
      <c r="K2" s="7">
        <f t="shared" ref="K2:K33" si="2">IF((H2/G2)-1=-1,0,(H2/G2)-1)</f>
        <v>0.27777777777777768</v>
      </c>
      <c r="L2" s="8">
        <f t="shared" ref="L2:L33" si="3">1+K2</f>
        <v>1.2777777777777777</v>
      </c>
      <c r="M2" s="10">
        <f t="shared" ref="M2:M33" si="4">(L2^(0.01)-1)/52</f>
        <v>4.7196755528931505E-5</v>
      </c>
      <c r="N2" s="9">
        <f>1+M2</f>
        <v>1.0000471967555289</v>
      </c>
      <c r="O2" s="9" t="s">
        <v>159</v>
      </c>
      <c r="P2" s="13" t="s">
        <v>121</v>
      </c>
      <c r="Q2" t="str">
        <f>CONCATENATE("clovek-z-",LOWER(A2))</f>
        <v>clovek-z-aachen</v>
      </c>
      <c r="R2" t="str">
        <f>CONCATENATE("people-z-",LOWER(A2))</f>
        <v>people-z-aachen</v>
      </c>
      <c r="S2" t="str">
        <f t="shared" ref="S2:S33" si="5">CONCATENATE("breed [ ",R2," ",Q2," ]")</f>
        <v>breed [ people-z-aachen clovek-z-aachen ]</v>
      </c>
      <c r="T2" t="str">
        <f>"breed [ "&amp;R2&amp;" "&amp;Q2&amp;" ]"</f>
        <v>breed [ people-z-aachen clovek-z-aachen ]</v>
      </c>
      <c r="U2" t="str">
        <f>"vytvorit-"&amp;R2</f>
        <v>vytvorit-people-z-aachen</v>
      </c>
      <c r="V2" t="str">
        <f>CONCATENATE("to vytvorit-",R2,"
 create-",R2," ",I2," [
set size 1
set color yellow
set-age
set-gender
set population-growth ",O2, " 
set home-color ",F2, " 
set prispevek ",D2, "
set home-type ",B3,"
move-to one-of patches with [ pcolor = ",F2," ]
]
end")</f>
        <v>to vytvorit-people-z-aachen
 create-people-z-aachen 1800 [
set size 1
set color yellow
set-age
set-gender
set population-growth 1.00004719675553 
set home-color 127 
set prispevek 860
set home-type Duchy
move-to one-of patches with [ pcolor = 127 ]
]
end</v>
      </c>
    </row>
    <row r="3" spans="1:22" x14ac:dyDescent="0.25">
      <c r="A3" t="s">
        <v>117</v>
      </c>
      <c r="B3" t="s">
        <v>38</v>
      </c>
      <c r="C3">
        <v>1</v>
      </c>
      <c r="D3">
        <v>1872</v>
      </c>
      <c r="E3">
        <v>118</v>
      </c>
      <c r="F3">
        <v>109</v>
      </c>
      <c r="G3">
        <v>5</v>
      </c>
      <c r="H3">
        <v>12</v>
      </c>
      <c r="I3">
        <f t="shared" si="0"/>
        <v>500</v>
      </c>
      <c r="J3">
        <f t="shared" si="1"/>
        <v>1200</v>
      </c>
      <c r="K3" s="7">
        <f t="shared" si="2"/>
        <v>1.4</v>
      </c>
      <c r="L3" s="8">
        <f t="shared" si="3"/>
        <v>2.4</v>
      </c>
      <c r="M3" s="10">
        <f t="shared" si="4"/>
        <v>1.6909849475805932E-4</v>
      </c>
      <c r="N3" s="9">
        <f t="shared" ref="N3:N66" si="6">1+M3</f>
        <v>1.000169098494758</v>
      </c>
      <c r="O3" s="9" t="s">
        <v>160</v>
      </c>
      <c r="P3" s="13" t="s">
        <v>122</v>
      </c>
      <c r="Q3" t="str">
        <f>CONCATENATE("clovek-z-",LOWER(A3))</f>
        <v>clovek-z-albertine-saxony</v>
      </c>
      <c r="R3" t="str">
        <f>CONCATENATE("people-z-",LOWER(A3))</f>
        <v>people-z-albertine-saxony</v>
      </c>
      <c r="S3" t="str">
        <f t="shared" si="5"/>
        <v>breed [ people-z-albertine-saxony clovek-z-albertine-saxony ]</v>
      </c>
      <c r="T3" t="str">
        <f t="shared" ref="T3:T66" si="7">"breed [ "&amp;R3&amp;" "&amp;Q3&amp;" ]"</f>
        <v>breed [ people-z-albertine-saxony clovek-z-albertine-saxony ]</v>
      </c>
      <c r="U3" t="str">
        <f t="shared" ref="U3:U66" si="8">"vytvorit-"&amp;R3</f>
        <v>vytvorit-people-z-albertine-saxony</v>
      </c>
      <c r="V3" t="str">
        <f>CONCATENATE("to vytvorit-",R3,"
 create-",R3," ",I3," [
set size 1
set color yellow
set-age
set-gender
set population-growth ",O3, " 
set home-color ",F3, " 
set prispevek ",D3, "
set home-type ",B4,"
move-to one-of patches with [ pcolor = ",F3," ]
]
end")</f>
        <v>to vytvorit-people-z-albertine-saxony
 create-people-z-albertine-saxony 500 [
set size 1
set color yellow
set-age
set-gender
set population-growth 1.00016909849476 
set home-color 109 
set prispevek 1872
set home-type FreeImperialCity
move-to one-of patches with [ pcolor = 109 ]
]
end</v>
      </c>
    </row>
    <row r="4" spans="1:22" x14ac:dyDescent="0.25">
      <c r="A4" t="s">
        <v>1</v>
      </c>
      <c r="B4" t="s">
        <v>191</v>
      </c>
      <c r="C4">
        <v>1</v>
      </c>
      <c r="D4">
        <v>1400</v>
      </c>
      <c r="E4">
        <v>408</v>
      </c>
      <c r="F4">
        <v>53</v>
      </c>
      <c r="G4">
        <v>30</v>
      </c>
      <c r="H4">
        <v>45</v>
      </c>
      <c r="I4">
        <f t="shared" si="0"/>
        <v>3000</v>
      </c>
      <c r="J4">
        <f t="shared" si="1"/>
        <v>4500</v>
      </c>
      <c r="K4" s="7">
        <f t="shared" si="2"/>
        <v>0.5</v>
      </c>
      <c r="L4" s="8">
        <f t="shared" si="3"/>
        <v>1.5</v>
      </c>
      <c r="M4" s="10">
        <f t="shared" si="4"/>
        <v>7.8132351921598691E-5</v>
      </c>
      <c r="N4" s="9">
        <f t="shared" si="6"/>
        <v>1.0000781323519217</v>
      </c>
      <c r="O4" s="9" t="s">
        <v>161</v>
      </c>
      <c r="P4" s="13" t="s">
        <v>123</v>
      </c>
      <c r="Q4" t="str">
        <f>CONCATENATE("clovek-z-",LOWER(A4))</f>
        <v>clovek-z-augsburg</v>
      </c>
      <c r="R4" t="str">
        <f>CONCATENATE("people-z-",LOWER(A4))</f>
        <v>people-z-augsburg</v>
      </c>
      <c r="S4" t="str">
        <f t="shared" si="5"/>
        <v>breed [ people-z-augsburg clovek-z-augsburg ]</v>
      </c>
      <c r="T4" t="str">
        <f t="shared" si="7"/>
        <v>breed [ people-z-augsburg clovek-z-augsburg ]</v>
      </c>
      <c r="U4" t="str">
        <f t="shared" si="8"/>
        <v>vytvorit-people-z-augsburg</v>
      </c>
      <c r="V4" t="str">
        <f>CONCATENATE("to vytvorit-",R4,"
 create-",R4," ",I4," [
set size 1
set color yellow
set-age
set-gender
set population-growth ",O4, " 
set home-color ",F4, " 
set prispevek ",D4, "
set home-type ",B5,"
move-to one-of patches with [ pcolor = ",F4," ]
]
end")</f>
        <v>to vytvorit-people-z-augsburg
 create-people-z-augsburg 3000 [
set size 1
set color yellow
set-age
set-gender
set population-growth 1.00007813235192 
set home-color 53 
set prispevek 1400
set home-type Prince-Bishopric
move-to one-of patches with [ pcolor = 53 ]
]
end</v>
      </c>
    </row>
    <row r="5" spans="1:22" x14ac:dyDescent="0.25">
      <c r="A5" t="s">
        <v>2</v>
      </c>
      <c r="B5" t="s">
        <v>29</v>
      </c>
      <c r="C5">
        <v>0</v>
      </c>
      <c r="D5">
        <v>1690</v>
      </c>
      <c r="E5">
        <v>250</v>
      </c>
      <c r="F5">
        <v>7</v>
      </c>
      <c r="G5">
        <v>7</v>
      </c>
      <c r="H5">
        <v>12</v>
      </c>
      <c r="I5">
        <f t="shared" si="0"/>
        <v>700</v>
      </c>
      <c r="J5">
        <f t="shared" si="1"/>
        <v>1200</v>
      </c>
      <c r="K5" s="7">
        <f t="shared" si="2"/>
        <v>0.71428571428571419</v>
      </c>
      <c r="L5" s="8">
        <f t="shared" si="3"/>
        <v>1.7142857142857142</v>
      </c>
      <c r="M5" s="10">
        <f t="shared" si="4"/>
        <v>1.0393301926698594E-4</v>
      </c>
      <c r="N5" s="9">
        <f t="shared" si="6"/>
        <v>1.0001039330192669</v>
      </c>
      <c r="O5" s="9" t="s">
        <v>162</v>
      </c>
      <c r="P5" s="13" t="s">
        <v>124</v>
      </c>
      <c r="Q5" t="str">
        <f>CONCATENATE("clovek-z-",LOWER(A5))</f>
        <v>clovek-z-bamberg</v>
      </c>
      <c r="R5" t="str">
        <f>CONCATENATE("people-z-",LOWER(A5))</f>
        <v>people-z-bamberg</v>
      </c>
      <c r="S5" t="str">
        <f t="shared" si="5"/>
        <v>breed [ people-z-bamberg clovek-z-bamberg ]</v>
      </c>
      <c r="T5" t="str">
        <f t="shared" si="7"/>
        <v>breed [ people-z-bamberg clovek-z-bamberg ]</v>
      </c>
      <c r="U5" t="str">
        <f t="shared" si="8"/>
        <v>vytvorit-people-z-bamberg</v>
      </c>
      <c r="V5" t="str">
        <f>CONCATENATE("to vytvorit-",R5,"
 create-",R5," ",I5," [
set size 1
set color yellow
set-age
set-gender
set population-growth ",O5, " 
set home-color ",F5, " 
set prispevek ",D5, "
set home-type ",B6,"
move-to one-of patches with [ pcolor = ",F5," ]
]
end")</f>
        <v>to vytvorit-people-z-bamberg
 create-people-z-bamberg 700 [
set size 1
set color yellow
set-age
set-gender
set population-growth 1.00010393301927 
set home-color 7 
set prispevek 1690
set home-type FreeImperialCity
move-to one-of patches with [ pcolor = 7 ]
]
end</v>
      </c>
    </row>
    <row r="6" spans="1:22" x14ac:dyDescent="0.25">
      <c r="A6" t="s">
        <v>55</v>
      </c>
      <c r="B6" t="s">
        <v>191</v>
      </c>
      <c r="C6">
        <v>1</v>
      </c>
      <c r="D6">
        <v>1165</v>
      </c>
      <c r="E6">
        <v>597</v>
      </c>
      <c r="F6">
        <v>72</v>
      </c>
      <c r="G6">
        <v>10</v>
      </c>
      <c r="H6">
        <v>11</v>
      </c>
      <c r="I6">
        <f t="shared" si="0"/>
        <v>1000</v>
      </c>
      <c r="J6">
        <f t="shared" si="1"/>
        <v>1100</v>
      </c>
      <c r="K6" s="7">
        <f t="shared" si="2"/>
        <v>0.10000000000000009</v>
      </c>
      <c r="L6" s="8">
        <f t="shared" si="3"/>
        <v>1.1000000000000001</v>
      </c>
      <c r="M6" s="10">
        <f t="shared" si="4"/>
        <v>1.8337618151855238E-5</v>
      </c>
      <c r="N6" s="9">
        <f t="shared" si="6"/>
        <v>1.000018337618152</v>
      </c>
      <c r="O6" s="9" t="s">
        <v>163</v>
      </c>
      <c r="P6" s="13" t="s">
        <v>125</v>
      </c>
      <c r="Q6" t="str">
        <f>CONCATENATE("clovek-z-",LOWER(A6))</f>
        <v>clovek-z-basel</v>
      </c>
      <c r="R6" t="str">
        <f>CONCATENATE("people-z-",LOWER(A6))</f>
        <v>people-z-basel</v>
      </c>
      <c r="S6" t="str">
        <f t="shared" si="5"/>
        <v>breed [ people-z-basel clovek-z-basel ]</v>
      </c>
      <c r="T6" t="str">
        <f t="shared" si="7"/>
        <v>breed [ people-z-basel clovek-z-basel ]</v>
      </c>
      <c r="U6" t="str">
        <f t="shared" si="8"/>
        <v>vytvorit-people-z-basel</v>
      </c>
      <c r="V6" t="str">
        <f>CONCATENATE("to vytvorit-",R6,"
 create-",R6," ",I6," [
set size 1
set color yellow
set-age
set-gender
set population-growth ",O6, " 
set home-color ",F6, " 
set prispevek ",D6, "
set home-type ",B7,"
move-to one-of patches with [ pcolor = ",F6," ]
]
end")</f>
        <v>to vytvorit-people-z-basel
 create-people-z-basel 1000 [
set size 1
set color yellow
set-age
set-gender
set population-growth 1.00001833761815 
set home-color 72 
set prispevek 1165
set home-type Duchy
move-to one-of patches with [ pcolor = 72 ]
]
end</v>
      </c>
    </row>
    <row r="7" spans="1:22" x14ac:dyDescent="0.25">
      <c r="A7" t="s">
        <v>34</v>
      </c>
      <c r="B7" t="s">
        <v>38</v>
      </c>
      <c r="C7">
        <v>0</v>
      </c>
      <c r="D7">
        <v>2428</v>
      </c>
      <c r="E7">
        <v>420</v>
      </c>
      <c r="F7">
        <v>15</v>
      </c>
      <c r="G7">
        <v>13</v>
      </c>
      <c r="H7">
        <v>20</v>
      </c>
      <c r="I7">
        <f t="shared" si="0"/>
        <v>1300</v>
      </c>
      <c r="J7">
        <f t="shared" si="1"/>
        <v>2000</v>
      </c>
      <c r="K7" s="7">
        <f t="shared" si="2"/>
        <v>0.53846153846153855</v>
      </c>
      <c r="L7" s="8">
        <f t="shared" si="3"/>
        <v>1.5384615384615385</v>
      </c>
      <c r="M7" s="10">
        <f t="shared" si="4"/>
        <v>8.3021561442400482E-5</v>
      </c>
      <c r="N7" s="9">
        <f t="shared" si="6"/>
        <v>1.0000830215614425</v>
      </c>
      <c r="O7" s="9" t="s">
        <v>164</v>
      </c>
      <c r="P7" s="13" t="s">
        <v>126</v>
      </c>
      <c r="Q7" t="str">
        <f>CONCATENATE("clovek-z-",LOWER(A7))</f>
        <v>clovek-z-bavaria</v>
      </c>
      <c r="R7" t="str">
        <f>CONCATENATE("people-z-",LOWER(A7))</f>
        <v>people-z-bavaria</v>
      </c>
      <c r="S7" t="str">
        <f t="shared" si="5"/>
        <v>breed [ people-z-bavaria clovek-z-bavaria ]</v>
      </c>
      <c r="T7" t="str">
        <f t="shared" si="7"/>
        <v>breed [ people-z-bavaria clovek-z-bavaria ]</v>
      </c>
      <c r="U7" t="str">
        <f t="shared" si="8"/>
        <v>vytvorit-people-z-bavaria</v>
      </c>
      <c r="V7" t="str">
        <f>CONCATENATE("to vytvorit-",R7,"
 create-",R7," ",I7," [
set size 1
set color yellow
set-age
set-gender
set population-growth ",O7, " 
set home-color ",F7, " 
set prispevek ",D7, "
set home-type ",B8,"
move-to one-of patches with [ pcolor = ",F7," ]
]
end")</f>
        <v>to vytvorit-people-z-bavaria
 create-people-z-bavaria 1300 [
set size 1
set color yellow
set-age
set-gender
set population-growth 1.00008302156144 
set home-color 15 
set prispevek 2428
set home-type Bishopric
move-to one-of patches with [ pcolor = 15 ]
]
end</v>
      </c>
    </row>
    <row r="8" spans="1:22" x14ac:dyDescent="0.25">
      <c r="A8" t="s">
        <v>57</v>
      </c>
      <c r="B8" t="s">
        <v>49</v>
      </c>
      <c r="C8">
        <v>0</v>
      </c>
      <c r="D8">
        <v>708</v>
      </c>
      <c r="E8">
        <v>698</v>
      </c>
      <c r="F8">
        <v>87</v>
      </c>
      <c r="G8">
        <v>9</v>
      </c>
      <c r="H8">
        <v>12</v>
      </c>
      <c r="I8">
        <f t="shared" si="0"/>
        <v>900</v>
      </c>
      <c r="J8">
        <f t="shared" si="1"/>
        <v>1200</v>
      </c>
      <c r="K8" s="7">
        <f t="shared" si="2"/>
        <v>0.33333333333333326</v>
      </c>
      <c r="L8" s="8">
        <f t="shared" si="3"/>
        <v>1.3333333333333333</v>
      </c>
      <c r="M8" s="10">
        <f t="shared" si="4"/>
        <v>5.540312969721965E-5</v>
      </c>
      <c r="N8" s="9">
        <f t="shared" si="6"/>
        <v>1.0000554031296973</v>
      </c>
      <c r="O8" s="9" t="s">
        <v>165</v>
      </c>
      <c r="P8" s="13" t="s">
        <v>127</v>
      </c>
      <c r="Q8" t="str">
        <f>CONCATENATE("clovek-z-",LOWER(A8))</f>
        <v>clovek-z-besancon</v>
      </c>
      <c r="R8" t="str">
        <f>CONCATENATE("people-z-",LOWER(A8))</f>
        <v>people-z-besancon</v>
      </c>
      <c r="S8" t="str">
        <f t="shared" si="5"/>
        <v>breed [ people-z-besancon clovek-z-besancon ]</v>
      </c>
      <c r="T8" t="str">
        <f t="shared" si="7"/>
        <v>breed [ people-z-besancon clovek-z-besancon ]</v>
      </c>
      <c r="U8" t="str">
        <f t="shared" si="8"/>
        <v>vytvorit-people-z-besancon</v>
      </c>
      <c r="V8" t="str">
        <f>CONCATENATE("to vytvorit-",R8,"
 create-",R8," ",I8," [
set size 1
set color yellow
set-age
set-gender
set population-growth ",O8, " 
set home-color ",F8, " 
set prispevek ",D8, "
set home-type ",B9,"
move-to one-of patches with [ pcolor = ",F8," ]
]
end")</f>
        <v>to vytvorit-people-z-besancon
 create-people-z-besancon 900 [
set size 1
set color yellow
set-age
set-gender
set population-growth 1.0000554031297 
set home-color 87 
set prispevek 708
set home-type Margraviate
move-to one-of patches with [ pcolor = 87 ]
]
end</v>
      </c>
    </row>
    <row r="9" spans="1:22" x14ac:dyDescent="0.25">
      <c r="A9" t="s">
        <v>5</v>
      </c>
      <c r="B9" t="s">
        <v>30</v>
      </c>
      <c r="C9">
        <v>1</v>
      </c>
      <c r="D9">
        <v>2428</v>
      </c>
      <c r="E9">
        <v>89</v>
      </c>
      <c r="F9">
        <v>95</v>
      </c>
      <c r="G9">
        <v>9</v>
      </c>
      <c r="H9">
        <v>10</v>
      </c>
      <c r="I9">
        <f t="shared" si="0"/>
        <v>900</v>
      </c>
      <c r="J9">
        <f t="shared" si="1"/>
        <v>1000</v>
      </c>
      <c r="K9" s="7">
        <f t="shared" si="2"/>
        <v>0.11111111111111116</v>
      </c>
      <c r="L9" s="8">
        <f t="shared" si="3"/>
        <v>1.1111111111111112</v>
      </c>
      <c r="M9" s="10">
        <f t="shared" si="4"/>
        <v>2.027231525911862E-5</v>
      </c>
      <c r="N9" s="9">
        <f t="shared" si="6"/>
        <v>1.0000202723152591</v>
      </c>
      <c r="O9" s="9" t="s">
        <v>166</v>
      </c>
      <c r="P9" s="13" t="s">
        <v>128</v>
      </c>
      <c r="Q9" t="str">
        <f>CONCATENATE("clovek-z-",LOWER(A9))</f>
        <v>clovek-z-brandenburg</v>
      </c>
      <c r="R9" t="str">
        <f>CONCATENATE("people-z-",LOWER(A9))</f>
        <v>people-z-brandenburg</v>
      </c>
      <c r="S9" t="str">
        <f t="shared" si="5"/>
        <v>breed [ people-z-brandenburg clovek-z-brandenburg ]</v>
      </c>
      <c r="T9" t="str">
        <f t="shared" si="7"/>
        <v>breed [ people-z-brandenburg clovek-z-brandenburg ]</v>
      </c>
      <c r="U9" t="str">
        <f t="shared" si="8"/>
        <v>vytvorit-people-z-brandenburg</v>
      </c>
      <c r="V9" t="str">
        <f>CONCATENATE("to vytvorit-",R9,"
 create-",R9," ",I9," [
set size 1
set color yellow
set-age
set-gender
set population-growth ",O9, " 
set home-color ",F9, " 
set prispevek ",D9, "
set home-type ",B10,"
move-to one-of patches with [ pcolor = ",F9," ]
]
end")</f>
        <v>to vytvorit-people-z-brandenburg
 create-people-z-brandenburg 900 [
set size 1
set color yellow
set-age
set-gender
set population-growth 1.00002027231526 
set home-color 95 
set prispevek 2428
set home-type Margraviate
move-to one-of patches with [ pcolor = 95 ]
]
end</v>
      </c>
    </row>
    <row r="10" spans="1:22" x14ac:dyDescent="0.25">
      <c r="A10" t="s">
        <v>27</v>
      </c>
      <c r="B10" t="s">
        <v>30</v>
      </c>
      <c r="C10">
        <v>1</v>
      </c>
      <c r="D10">
        <v>465</v>
      </c>
      <c r="E10">
        <v>320</v>
      </c>
      <c r="F10">
        <v>2</v>
      </c>
      <c r="G10">
        <v>3</v>
      </c>
      <c r="I10">
        <f t="shared" si="0"/>
        <v>300</v>
      </c>
      <c r="J10">
        <f t="shared" si="1"/>
        <v>0</v>
      </c>
      <c r="K10" s="7">
        <f t="shared" si="2"/>
        <v>0</v>
      </c>
      <c r="L10" s="8">
        <f t="shared" si="3"/>
        <v>1</v>
      </c>
      <c r="M10" s="10">
        <f t="shared" si="4"/>
        <v>0</v>
      </c>
      <c r="N10" s="9">
        <f t="shared" si="6"/>
        <v>1</v>
      </c>
      <c r="O10" s="9">
        <v>1</v>
      </c>
      <c r="P10" s="13" t="s">
        <v>129</v>
      </c>
      <c r="Q10" t="str">
        <f>CONCATENATE("clovek-z-",LOWER(A10))</f>
        <v>clovek-z-brandenburg-ansbach</v>
      </c>
      <c r="R10" t="str">
        <f>CONCATENATE("people-z-",LOWER(A10))</f>
        <v>people-z-brandenburg-ansbach</v>
      </c>
      <c r="S10" t="str">
        <f t="shared" si="5"/>
        <v>breed [ people-z-brandenburg-ansbach clovek-z-brandenburg-ansbach ]</v>
      </c>
      <c r="T10" t="str">
        <f t="shared" si="7"/>
        <v>breed [ people-z-brandenburg-ansbach clovek-z-brandenburg-ansbach ]</v>
      </c>
      <c r="U10" t="str">
        <f t="shared" si="8"/>
        <v>vytvorit-people-z-brandenburg-ansbach</v>
      </c>
      <c r="V10" t="str">
        <f>CONCATENATE("to vytvorit-",R10,"
 create-",R10," ",I10," [
set size 1
set color yellow
set-age
set-gender
set population-growth ",O10, " 
set home-color ",F10, " 
set prispevek ",D10, "
set home-type ",B11,"
move-to one-of patches with [ pcolor = ",F10," ]
]
end")</f>
        <v>to vytvorit-people-z-brandenburg-ansbach
 create-people-z-brandenburg-ansbach 300 [
set size 1
set color yellow
set-age
set-gender
set population-growth 1 
set home-color 2 
set prispevek 465
set home-type Margraviate
move-to one-of patches with [ pcolor = 2 ]
]
end</v>
      </c>
    </row>
    <row r="11" spans="1:22" x14ac:dyDescent="0.25">
      <c r="A11" t="s">
        <v>24</v>
      </c>
      <c r="B11" t="s">
        <v>30</v>
      </c>
      <c r="C11">
        <v>1</v>
      </c>
      <c r="D11">
        <v>1407</v>
      </c>
      <c r="E11">
        <v>225</v>
      </c>
      <c r="F11">
        <v>1</v>
      </c>
      <c r="G11">
        <v>2</v>
      </c>
      <c r="H11">
        <v>2</v>
      </c>
      <c r="I11">
        <f t="shared" si="0"/>
        <v>200</v>
      </c>
      <c r="J11">
        <f t="shared" si="1"/>
        <v>200</v>
      </c>
      <c r="K11" s="7">
        <f t="shared" si="2"/>
        <v>0</v>
      </c>
      <c r="L11" s="8">
        <f t="shared" si="3"/>
        <v>1</v>
      </c>
      <c r="M11" s="10">
        <f t="shared" si="4"/>
        <v>0</v>
      </c>
      <c r="N11" s="9">
        <f t="shared" si="6"/>
        <v>1</v>
      </c>
      <c r="O11" s="9">
        <v>1</v>
      </c>
      <c r="P11" s="13" t="s">
        <v>129</v>
      </c>
      <c r="Q11" t="str">
        <f>CONCATENATE("clovek-z-",LOWER(A11))</f>
        <v>clovek-z-brandenburg-kulmbach-bayeruth</v>
      </c>
      <c r="R11" t="str">
        <f>CONCATENATE("people-z-",LOWER(A11))</f>
        <v>people-z-brandenburg-kulmbach-bayeruth</v>
      </c>
      <c r="S11" t="str">
        <f t="shared" si="5"/>
        <v>breed [ people-z-brandenburg-kulmbach-bayeruth clovek-z-brandenburg-kulmbach-bayeruth ]</v>
      </c>
      <c r="T11" t="str">
        <f t="shared" si="7"/>
        <v>breed [ people-z-brandenburg-kulmbach-bayeruth clovek-z-brandenburg-kulmbach-bayeruth ]</v>
      </c>
      <c r="U11" t="str">
        <f t="shared" si="8"/>
        <v>vytvorit-people-z-brandenburg-kulmbach-bayeruth</v>
      </c>
      <c r="V11" t="str">
        <f>CONCATENATE("to vytvorit-",R11,"
 create-",R11," ",I11," [
set size 1
set color yellow
set-age
set-gender
set population-growth ",O11, " 
set home-color ",F11, " 
set prispevek ",D11, "
set home-type ",B12,"
move-to one-of patches with [ pcolor = ",F11," ]
]
end")</f>
        <v>to vytvorit-people-z-brandenburg-kulmbach-bayeruth
 create-people-z-brandenburg-kulmbach-bayeruth 200 [
set size 1
set color yellow
set-age
set-gender
set population-growth 1 
set home-color 1 
set prispevek 1407
set home-type Prince-Bishopric
move-to one-of patches with [ pcolor = 1 ]
]
end</v>
      </c>
    </row>
    <row r="12" spans="1:22" x14ac:dyDescent="0.25">
      <c r="A12" t="s">
        <v>6</v>
      </c>
      <c r="B12" t="s">
        <v>29</v>
      </c>
      <c r="C12">
        <v>1</v>
      </c>
      <c r="D12">
        <v>1122</v>
      </c>
      <c r="E12">
        <v>292</v>
      </c>
      <c r="F12">
        <v>32</v>
      </c>
      <c r="G12">
        <v>18</v>
      </c>
      <c r="H12">
        <v>21</v>
      </c>
      <c r="I12">
        <f t="shared" si="0"/>
        <v>1800</v>
      </c>
      <c r="J12">
        <f t="shared" si="1"/>
        <v>2100</v>
      </c>
      <c r="K12" s="7">
        <f t="shared" si="2"/>
        <v>0.16666666666666674</v>
      </c>
      <c r="L12" s="8">
        <f t="shared" si="3"/>
        <v>1.1666666666666667</v>
      </c>
      <c r="M12" s="10">
        <f t="shared" si="4"/>
        <v>2.9667221742532772E-5</v>
      </c>
      <c r="N12" s="9">
        <f t="shared" si="6"/>
        <v>1.0000296672217426</v>
      </c>
      <c r="O12" s="9" t="s">
        <v>167</v>
      </c>
      <c r="P12" s="13" t="s">
        <v>130</v>
      </c>
      <c r="Q12" t="str">
        <f>CONCATENATE("clovek-z-",LOWER(A12))</f>
        <v>clovek-z-bremen</v>
      </c>
      <c r="R12" t="str">
        <f>CONCATENATE("people-z-",LOWER(A12))</f>
        <v>people-z-bremen</v>
      </c>
      <c r="S12" t="str">
        <f t="shared" si="5"/>
        <v>breed [ people-z-bremen clovek-z-bremen ]</v>
      </c>
      <c r="T12" t="str">
        <f t="shared" si="7"/>
        <v>breed [ people-z-bremen clovek-z-bremen ]</v>
      </c>
      <c r="U12" t="str">
        <f t="shared" si="8"/>
        <v>vytvorit-people-z-bremen</v>
      </c>
      <c r="V12" t="str">
        <f>CONCATENATE("to vytvorit-",R12,"
 create-",R12," ",I12," [
set size 1
set color yellow
set-age
set-gender
set population-growth ",O12, " 
set home-color ",F12, " 
set prispevek ",D12, "
set home-type ",B13,"
move-to one-of patches with [ pcolor = ",F12," ]
]
end")</f>
        <v>to vytvorit-people-z-bremen
 create-people-z-bremen 1800 [
set size 1
set color yellow
set-age
set-gender
set population-growth 1.00002966722174 
set home-color 32 
set prispevek 1122
set home-type Duchy
move-to one-of patches with [ pcolor = 32 ]
]
end</v>
      </c>
    </row>
    <row r="13" spans="1:22" x14ac:dyDescent="0.25">
      <c r="A13" t="s">
        <v>87</v>
      </c>
      <c r="B13" t="s">
        <v>38</v>
      </c>
      <c r="C13">
        <v>1</v>
      </c>
      <c r="D13">
        <v>655</v>
      </c>
      <c r="E13">
        <v>184</v>
      </c>
      <c r="F13">
        <v>34</v>
      </c>
      <c r="G13">
        <v>2</v>
      </c>
      <c r="I13">
        <f t="shared" si="0"/>
        <v>200</v>
      </c>
      <c r="J13">
        <f t="shared" si="1"/>
        <v>0</v>
      </c>
      <c r="K13" s="7">
        <f t="shared" si="2"/>
        <v>0</v>
      </c>
      <c r="L13" s="8">
        <f t="shared" si="3"/>
        <v>1</v>
      </c>
      <c r="M13" s="10">
        <f t="shared" si="4"/>
        <v>0</v>
      </c>
      <c r="N13" s="9">
        <f t="shared" si="6"/>
        <v>1</v>
      </c>
      <c r="O13" s="9">
        <v>1</v>
      </c>
      <c r="P13" s="13" t="s">
        <v>129</v>
      </c>
      <c r="Q13" t="str">
        <f>CONCATENATE("clovek-z-",LOWER(A13))</f>
        <v>clovek-z-brunswick-calenberg</v>
      </c>
      <c r="R13" t="str">
        <f>CONCATENATE("people-z-",LOWER(A13))</f>
        <v>people-z-brunswick-calenberg</v>
      </c>
      <c r="S13" t="str">
        <f t="shared" si="5"/>
        <v>breed [ people-z-brunswick-calenberg clovek-z-brunswick-calenberg ]</v>
      </c>
      <c r="T13" t="str">
        <f t="shared" si="7"/>
        <v>breed [ people-z-brunswick-calenberg clovek-z-brunswick-calenberg ]</v>
      </c>
      <c r="U13" t="str">
        <f t="shared" si="8"/>
        <v>vytvorit-people-z-brunswick-calenberg</v>
      </c>
      <c r="V13" t="str">
        <f>CONCATENATE("to vytvorit-",R13,"
 create-",R13," ",I13," [
set size 1
set color yellow
set-age
set-gender
set population-growth ",O13, " 
set home-color ",F13, " 
set prispevek ",D13, "
set home-type ",B14,"
move-to one-of patches with [ pcolor = ",F13," ]
]
end")</f>
        <v>to vytvorit-people-z-brunswick-calenberg
 create-people-z-brunswick-calenberg 200 [
set size 1
set color yellow
set-age
set-gender
set population-growth 1 
set home-color 34 
set prispevek 655
set home-type Duchy
move-to one-of patches with [ pcolor = 34 ]
]
end</v>
      </c>
    </row>
    <row r="14" spans="1:22" x14ac:dyDescent="0.25">
      <c r="A14" t="s">
        <v>83</v>
      </c>
      <c r="B14" t="s">
        <v>38</v>
      </c>
      <c r="C14">
        <v>1</v>
      </c>
      <c r="D14">
        <v>1376</v>
      </c>
      <c r="E14">
        <v>217</v>
      </c>
      <c r="F14">
        <v>37</v>
      </c>
      <c r="G14">
        <v>12</v>
      </c>
      <c r="H14">
        <v>14</v>
      </c>
      <c r="I14">
        <f t="shared" si="0"/>
        <v>1200</v>
      </c>
      <c r="J14">
        <f t="shared" si="1"/>
        <v>1400</v>
      </c>
      <c r="K14" s="7">
        <f t="shared" si="2"/>
        <v>0.16666666666666674</v>
      </c>
      <c r="L14" s="8">
        <f t="shared" si="3"/>
        <v>1.1666666666666667</v>
      </c>
      <c r="M14" s="10">
        <f t="shared" si="4"/>
        <v>2.9667221742532772E-5</v>
      </c>
      <c r="N14" s="9">
        <f t="shared" si="6"/>
        <v>1.0000296672217426</v>
      </c>
      <c r="O14" s="9" t="s">
        <v>167</v>
      </c>
      <c r="P14" s="13" t="s">
        <v>130</v>
      </c>
      <c r="Q14" t="str">
        <f>CONCATENATE("clovek-z-",LOWER(A14))</f>
        <v>clovek-z-brunswick-luneburg</v>
      </c>
      <c r="R14" t="str">
        <f>CONCATENATE("people-z-",LOWER(A14))</f>
        <v>people-z-brunswick-luneburg</v>
      </c>
      <c r="S14" t="str">
        <f t="shared" si="5"/>
        <v>breed [ people-z-brunswick-luneburg clovek-z-brunswick-luneburg ]</v>
      </c>
      <c r="T14" t="str">
        <f t="shared" si="7"/>
        <v>breed [ people-z-brunswick-luneburg clovek-z-brunswick-luneburg ]</v>
      </c>
      <c r="U14" t="str">
        <f t="shared" si="8"/>
        <v>vytvorit-people-z-brunswick-luneburg</v>
      </c>
      <c r="V14" t="str">
        <f>CONCATENATE("to vytvorit-",R14,"
 create-",R14," ",I14," [
set size 1
set color yellow
set-age
set-gender
set population-growth ",O14, " 
set home-color ",F14, " 
set prispevek ",D14, "
set home-type ",B15,"
move-to one-of patches with [ pcolor = ",F14," ]
]
end")</f>
        <v>to vytvorit-people-z-brunswick-luneburg
 create-people-z-brunswick-luneburg 1200 [
set size 1
set color yellow
set-age
set-gender
set population-growth 1.00002966722174 
set home-color 37 
set prispevek 1376
set home-type Principality
move-to one-of patches with [ pcolor = 37 ]
]
end</v>
      </c>
    </row>
    <row r="15" spans="1:22" x14ac:dyDescent="0.25">
      <c r="A15" t="s">
        <v>88</v>
      </c>
      <c r="B15" t="s">
        <v>92</v>
      </c>
      <c r="C15">
        <v>1</v>
      </c>
      <c r="D15">
        <v>602</v>
      </c>
      <c r="E15">
        <v>147</v>
      </c>
      <c r="F15">
        <v>27</v>
      </c>
      <c r="G15">
        <v>2</v>
      </c>
      <c r="I15">
        <f t="shared" si="0"/>
        <v>200</v>
      </c>
      <c r="J15">
        <f t="shared" si="1"/>
        <v>0</v>
      </c>
      <c r="K15" s="7">
        <f t="shared" si="2"/>
        <v>0</v>
      </c>
      <c r="L15" s="8">
        <f t="shared" si="3"/>
        <v>1</v>
      </c>
      <c r="M15" s="10">
        <f t="shared" si="4"/>
        <v>0</v>
      </c>
      <c r="N15" s="9">
        <f t="shared" si="6"/>
        <v>1</v>
      </c>
      <c r="O15" s="9">
        <v>1</v>
      </c>
      <c r="P15" s="13" t="s">
        <v>129</v>
      </c>
      <c r="Q15" t="str">
        <f>CONCATENATE("clovek-z-",LOWER(A15))</f>
        <v>clovek-z-brunswick-wolfenbuttel</v>
      </c>
      <c r="R15" t="str">
        <f>CONCATENATE("people-z-",LOWER(A15))</f>
        <v>people-z-brunswick-wolfenbuttel</v>
      </c>
      <c r="S15" t="str">
        <f t="shared" si="5"/>
        <v>breed [ people-z-brunswick-wolfenbuttel clovek-z-brunswick-wolfenbuttel ]</v>
      </c>
      <c r="T15" t="str">
        <f t="shared" si="7"/>
        <v>breed [ people-z-brunswick-wolfenbuttel clovek-z-brunswick-wolfenbuttel ]</v>
      </c>
      <c r="U15" t="str">
        <f t="shared" si="8"/>
        <v>vytvorit-people-z-brunswick-wolfenbuttel</v>
      </c>
      <c r="V15" t="str">
        <f>CONCATENATE("to vytvorit-",R15,"
 create-",R15," ",I15," [
set size 1
set color yellow
set-age
set-gender
set population-growth ",O15, " 
set home-color ",F15, " 
set prispevek ",D15, "
set home-type ",B16,"
move-to one-of patches with [ pcolor = ",F15," ]
]
end")</f>
        <v>to vytvorit-people-z-brunswick-wolfenbuttel
 create-people-z-brunswick-wolfenbuttel 200 [
set size 1
set color yellow
set-age
set-gender
set population-growth 1 
set home-color 27 
set prispevek 602
set home-type Prince-Bishopric
move-to one-of patches with [ pcolor = 27 ]
]
end</v>
      </c>
    </row>
    <row r="16" spans="1:22" x14ac:dyDescent="0.25">
      <c r="A16" t="s">
        <v>82</v>
      </c>
      <c r="B16" t="s">
        <v>29</v>
      </c>
      <c r="C16">
        <v>1</v>
      </c>
      <c r="D16">
        <v>336</v>
      </c>
      <c r="E16">
        <v>245</v>
      </c>
      <c r="F16">
        <v>99</v>
      </c>
      <c r="G16">
        <v>1</v>
      </c>
      <c r="H16">
        <v>1</v>
      </c>
      <c r="I16">
        <f t="shared" si="0"/>
        <v>100</v>
      </c>
      <c r="J16">
        <f t="shared" si="1"/>
        <v>100</v>
      </c>
      <c r="K16" s="7">
        <f t="shared" si="2"/>
        <v>0</v>
      </c>
      <c r="L16" s="8">
        <f t="shared" si="3"/>
        <v>1</v>
      </c>
      <c r="M16" s="10">
        <f t="shared" si="4"/>
        <v>0</v>
      </c>
      <c r="N16" s="9">
        <f t="shared" si="6"/>
        <v>1</v>
      </c>
      <c r="O16" s="9">
        <v>1</v>
      </c>
      <c r="P16" s="13" t="s">
        <v>129</v>
      </c>
      <c r="Q16" t="str">
        <f>CONCATENATE("clovek-z-",LOWER(A16))</f>
        <v>clovek-z-cammin</v>
      </c>
      <c r="R16" t="str">
        <f>CONCATENATE("people-z-",LOWER(A16))</f>
        <v>people-z-cammin</v>
      </c>
      <c r="S16" t="str">
        <f t="shared" si="5"/>
        <v>breed [ people-z-cammin clovek-z-cammin ]</v>
      </c>
      <c r="T16" t="str">
        <f t="shared" si="7"/>
        <v>breed [ people-z-cammin clovek-z-cammin ]</v>
      </c>
      <c r="U16" t="str">
        <f t="shared" si="8"/>
        <v>vytvorit-people-z-cammin</v>
      </c>
      <c r="V16" t="str">
        <f>CONCATENATE("to vytvorit-",R16,"
 create-",R16," ",I16," [
set size 1
set color yellow
set-age
set-gender
set population-growth ",O16, " 
set home-color ",F16, " 
set prispevek ",D16, "
set home-type ",B17,"
move-to one-of patches with [ pcolor = ",F16," ]
]
end")</f>
        <v>to vytvorit-people-z-cammin
 create-people-z-cammin 100 [
set size 1
set color yellow
set-age
set-gender
set population-growth 1 
set home-color 99 
set prispevek 336
set home-type Prince-Bishopric
move-to one-of patches with [ pcolor = 99 ]
]
end</v>
      </c>
    </row>
    <row r="17" spans="1:22" x14ac:dyDescent="0.25">
      <c r="A17" t="s">
        <v>61</v>
      </c>
      <c r="B17" t="s">
        <v>29</v>
      </c>
      <c r="C17">
        <v>0</v>
      </c>
      <c r="D17">
        <v>2428</v>
      </c>
      <c r="E17">
        <v>405</v>
      </c>
      <c r="F17">
        <v>45</v>
      </c>
      <c r="G17">
        <v>45</v>
      </c>
      <c r="H17">
        <v>40</v>
      </c>
      <c r="I17">
        <f t="shared" si="0"/>
        <v>4500</v>
      </c>
      <c r="J17">
        <f t="shared" si="1"/>
        <v>4000</v>
      </c>
      <c r="K17" s="7">
        <f t="shared" si="2"/>
        <v>-0.11111111111111116</v>
      </c>
      <c r="L17" s="8">
        <f t="shared" si="3"/>
        <v>0.88888888888888884</v>
      </c>
      <c r="M17" s="10">
        <f t="shared" si="4"/>
        <v>-2.2637249743079346E-5</v>
      </c>
      <c r="N17" s="9">
        <f t="shared" si="6"/>
        <v>0.99997736275025695</v>
      </c>
      <c r="O17" s="9" t="s">
        <v>168</v>
      </c>
      <c r="P17" s="13" t="s">
        <v>131</v>
      </c>
      <c r="Q17" t="str">
        <f>CONCATENATE("clovek-z-",LOWER(A17))</f>
        <v>clovek-z-cologne</v>
      </c>
      <c r="R17" t="str">
        <f>CONCATENATE("people-z-",LOWER(A17))</f>
        <v>people-z-cologne</v>
      </c>
      <c r="S17" t="str">
        <f t="shared" si="5"/>
        <v>breed [ people-z-cologne clovek-z-cologne ]</v>
      </c>
      <c r="T17" t="str">
        <f t="shared" si="7"/>
        <v>breed [ people-z-cologne clovek-z-cologne ]</v>
      </c>
      <c r="U17" t="str">
        <f t="shared" si="8"/>
        <v>vytvorit-people-z-cologne</v>
      </c>
      <c r="V17" t="str">
        <f>CONCATENATE("to vytvorit-",R17,"
 create-",R17," ",I17," [
set size 1
set color yellow
set-age
set-gender
set population-growth ",O17, " 
set home-color ",F17, " 
set prispevek ",D17, "
set home-type ",B18,"
move-to one-of patches with [ pcolor = ",F17," ]
]
end")</f>
        <v>to vytvorit-people-z-cologne
 create-people-z-cologne 4500 [
set size 1
set color yellow
set-age
set-gender
set population-growth 0.999977362750257 
set home-color 45 
set prispevek 2428
set home-type FreeImperialCity
move-to one-of patches with [ pcolor = 45 ]
]
end</v>
      </c>
    </row>
    <row r="18" spans="1:22" x14ac:dyDescent="0.25">
      <c r="A18" t="s">
        <v>78</v>
      </c>
      <c r="B18" t="s">
        <v>191</v>
      </c>
      <c r="C18">
        <v>1</v>
      </c>
      <c r="D18">
        <v>1010</v>
      </c>
      <c r="E18">
        <v>490</v>
      </c>
      <c r="F18">
        <v>105</v>
      </c>
      <c r="G18">
        <v>30</v>
      </c>
      <c r="H18">
        <v>80</v>
      </c>
      <c r="I18">
        <f t="shared" si="0"/>
        <v>3000</v>
      </c>
      <c r="J18">
        <f t="shared" si="1"/>
        <v>8000</v>
      </c>
      <c r="K18" s="7">
        <f t="shared" si="2"/>
        <v>1.6666666666666665</v>
      </c>
      <c r="L18" s="8">
        <f t="shared" si="3"/>
        <v>2.6666666666666665</v>
      </c>
      <c r="M18" s="10">
        <f t="shared" si="4"/>
        <v>1.8954906695294998E-4</v>
      </c>
      <c r="N18" s="9">
        <f t="shared" si="6"/>
        <v>1.000189549066953</v>
      </c>
      <c r="O18" s="9" t="s">
        <v>169</v>
      </c>
      <c r="P18" s="13" t="s">
        <v>132</v>
      </c>
      <c r="Q18" t="str">
        <f>CONCATENATE("clovek-z-",LOWER(A18))</f>
        <v>clovek-z-danzig</v>
      </c>
      <c r="R18" t="str">
        <f>CONCATENATE("people-z-",LOWER(A18))</f>
        <v>people-z-danzig</v>
      </c>
      <c r="S18" t="str">
        <f t="shared" si="5"/>
        <v>breed [ people-z-danzig clovek-z-danzig ]</v>
      </c>
      <c r="T18" t="str">
        <f t="shared" si="7"/>
        <v>breed [ people-z-danzig clovek-z-danzig ]</v>
      </c>
      <c r="U18" t="str">
        <f t="shared" si="8"/>
        <v>vytvorit-people-z-danzig</v>
      </c>
      <c r="V18" t="str">
        <f>CONCATENATE("to vytvorit-",R18,"
 create-",R18," ",I18," [
set size 1
set color yellow
set-age
set-gender
set population-growth ",O18, " 
set home-color ",F18, " 
set prispevek ",D18, "
set home-type ",B19,"
move-to one-of patches with [ pcolor = ",F18," ]
]
end")</f>
        <v>to vytvorit-people-z-danzig
 create-people-z-danzig 3000 [
set size 1
set color yellow
set-age
set-gender
set population-growth 1.00018954906695 
set home-color 105 
set prispevek 1010
set home-type FreeImperialCity
move-to one-of patches with [ pcolor = 105 ]
]
end</v>
      </c>
    </row>
    <row r="19" spans="1:22" x14ac:dyDescent="0.25">
      <c r="A19" t="s">
        <v>7</v>
      </c>
      <c r="B19" t="s">
        <v>191</v>
      </c>
      <c r="C19">
        <v>1</v>
      </c>
      <c r="D19">
        <v>820</v>
      </c>
      <c r="E19">
        <v>355</v>
      </c>
      <c r="F19">
        <v>132</v>
      </c>
      <c r="G19">
        <v>8</v>
      </c>
      <c r="H19">
        <v>7</v>
      </c>
      <c r="I19">
        <f t="shared" si="0"/>
        <v>800</v>
      </c>
      <c r="J19">
        <f t="shared" si="1"/>
        <v>700</v>
      </c>
      <c r="K19" s="7">
        <f t="shared" si="2"/>
        <v>-0.125</v>
      </c>
      <c r="L19" s="8">
        <f t="shared" si="3"/>
        <v>0.875</v>
      </c>
      <c r="M19" s="10">
        <f t="shared" si="4"/>
        <v>-2.5661976755707841E-5</v>
      </c>
      <c r="N19" s="9">
        <f t="shared" si="6"/>
        <v>0.99997433802324431</v>
      </c>
      <c r="O19" s="9" t="s">
        <v>170</v>
      </c>
      <c r="P19" s="13" t="s">
        <v>133</v>
      </c>
      <c r="Q19" t="str">
        <f>CONCATENATE("clovek-z-",LOWER(A19))</f>
        <v>clovek-z-dortmund</v>
      </c>
      <c r="R19" t="str">
        <f>CONCATENATE("people-z-",LOWER(A19))</f>
        <v>people-z-dortmund</v>
      </c>
      <c r="S19" t="str">
        <f t="shared" si="5"/>
        <v>breed [ people-z-dortmund clovek-z-dortmund ]</v>
      </c>
      <c r="T19" t="str">
        <f t="shared" si="7"/>
        <v>breed [ people-z-dortmund clovek-z-dortmund ]</v>
      </c>
      <c r="U19" t="str">
        <f t="shared" si="8"/>
        <v>vytvorit-people-z-dortmund</v>
      </c>
      <c r="V19" t="str">
        <f>CONCATENATE("to vytvorit-",R19,"
 create-",R19," ",I19," [
set size 1
set color yellow
set-age
set-gender
set population-growth ",O19, " 
set home-color ",F19, " 
set prispevek ",D19, "
set home-type ",B20,"
move-to one-of patches with [ pcolor = ",F19," ]
]
end")</f>
        <v>to vytvorit-people-z-dortmund
 create-people-z-dortmund 800 [
set size 1
set color yellow
set-age
set-gender
set population-growth 0.999974338023244 
set home-color 132 
set prispevek 820
set home-type Prince-Bishopric
move-to one-of patches with [ pcolor = 132 ]
]
end</v>
      </c>
    </row>
    <row r="20" spans="1:22" x14ac:dyDescent="0.25">
      <c r="A20" t="s">
        <v>25</v>
      </c>
      <c r="B20" t="s">
        <v>29</v>
      </c>
      <c r="C20">
        <v>0</v>
      </c>
      <c r="D20">
        <v>1128</v>
      </c>
      <c r="E20">
        <v>348</v>
      </c>
      <c r="F20">
        <v>9</v>
      </c>
      <c r="G20">
        <v>2</v>
      </c>
      <c r="H20">
        <v>2</v>
      </c>
      <c r="I20">
        <f t="shared" si="0"/>
        <v>200</v>
      </c>
      <c r="J20">
        <f t="shared" si="1"/>
        <v>200</v>
      </c>
      <c r="K20" s="7">
        <f t="shared" si="2"/>
        <v>0</v>
      </c>
      <c r="L20" s="8">
        <f t="shared" si="3"/>
        <v>1</v>
      </c>
      <c r="M20" s="10">
        <f t="shared" si="4"/>
        <v>0</v>
      </c>
      <c r="N20" s="9">
        <f t="shared" si="6"/>
        <v>1</v>
      </c>
      <c r="O20" s="9">
        <v>1</v>
      </c>
      <c r="P20" s="13" t="s">
        <v>129</v>
      </c>
      <c r="Q20" t="str">
        <f>CONCATENATE("clovek-z-",LOWER(A20))</f>
        <v>clovek-z-eichstatt</v>
      </c>
      <c r="R20" t="str">
        <f>CONCATENATE("people-z-",LOWER(A20))</f>
        <v>people-z-eichstatt</v>
      </c>
      <c r="S20" t="str">
        <f t="shared" si="5"/>
        <v>breed [ people-z-eichstatt clovek-z-eichstatt ]</v>
      </c>
      <c r="T20" t="str">
        <f t="shared" si="7"/>
        <v>breed [ people-z-eichstatt clovek-z-eichstatt ]</v>
      </c>
      <c r="U20" t="str">
        <f t="shared" si="8"/>
        <v>vytvorit-people-z-eichstatt</v>
      </c>
      <c r="V20" t="str">
        <f>CONCATENATE("to vytvorit-",R20,"
 create-",R20," ",I20," [
set size 1
set color yellow
set-age
set-gender
set population-growth ",O20, " 
set home-color ",F20, " 
set prispevek ",D20, "
set home-type ",B21,"
move-to one-of patches with [ pcolor = ",F20," ]
]
end")</f>
        <v>to vytvorit-people-z-eichstatt
 create-people-z-eichstatt 200 [
set size 1
set color yellow
set-age
set-gender
set population-growth 1 
set home-color 9 
set prispevek 1128
set home-type Duchy
move-to one-of patches with [ pcolor = 9 ]
]
end</v>
      </c>
    </row>
    <row r="21" spans="1:22" x14ac:dyDescent="0.25">
      <c r="A21" t="s">
        <v>118</v>
      </c>
      <c r="B21" t="s">
        <v>38</v>
      </c>
      <c r="C21">
        <v>1</v>
      </c>
      <c r="D21">
        <v>1216</v>
      </c>
      <c r="E21">
        <v>146</v>
      </c>
      <c r="F21">
        <v>93</v>
      </c>
      <c r="G21">
        <v>10</v>
      </c>
      <c r="H21">
        <v>17</v>
      </c>
      <c r="I21">
        <f t="shared" si="0"/>
        <v>1000</v>
      </c>
      <c r="J21">
        <f t="shared" si="1"/>
        <v>1700</v>
      </c>
      <c r="K21" s="7">
        <f t="shared" si="2"/>
        <v>0.7</v>
      </c>
      <c r="L21" s="8">
        <f t="shared" si="3"/>
        <v>1.7</v>
      </c>
      <c r="M21" s="10">
        <f t="shared" si="4"/>
        <v>1.023151108059053E-4</v>
      </c>
      <c r="N21" s="9">
        <f t="shared" si="6"/>
        <v>1.0001023151108059</v>
      </c>
      <c r="O21" s="9" t="s">
        <v>171</v>
      </c>
      <c r="P21" s="13" t="s">
        <v>134</v>
      </c>
      <c r="Q21" t="str">
        <f>CONCATENATE("clovek-z-",LOWER(A21))</f>
        <v>clovek-z-ernestine-saxony</v>
      </c>
      <c r="R21" t="str">
        <f>CONCATENATE("people-z-",LOWER(A21))</f>
        <v>people-z-ernestine-saxony</v>
      </c>
      <c r="S21" t="str">
        <f t="shared" si="5"/>
        <v>breed [ people-z-ernestine-saxony clovek-z-ernestine-saxony ]</v>
      </c>
      <c r="T21" t="str">
        <f t="shared" si="7"/>
        <v>breed [ people-z-ernestine-saxony clovek-z-ernestine-saxony ]</v>
      </c>
      <c r="U21" t="str">
        <f t="shared" si="8"/>
        <v>vytvorit-people-z-ernestine-saxony</v>
      </c>
      <c r="V21" t="str">
        <f>CONCATENATE("to vytvorit-",R21,"
 create-",R21," ",I21," [
set size 1
set color yellow
set-age
set-gender
set population-growth ",O21, " 
set home-color ",F21, " 
set prispevek ",D21, "
set home-type ",B22,"
move-to one-of patches with [ pcolor = ",F21," ]
]
end")</f>
        <v>to vytvorit-people-z-ernestine-saxony
 create-people-z-ernestine-saxony 1000 [
set size 1
set color yellow
set-age
set-gender
set population-growth 1.00010231511081 
set home-color 93 
set prispevek 1216
set home-type FreeImperialCity
move-to one-of patches with [ pcolor = 93 ]
]
end</v>
      </c>
    </row>
    <row r="22" spans="1:22" x14ac:dyDescent="0.25">
      <c r="A22" t="s">
        <v>10</v>
      </c>
      <c r="B22" t="s">
        <v>191</v>
      </c>
      <c r="C22">
        <v>1</v>
      </c>
      <c r="D22">
        <v>713</v>
      </c>
      <c r="E22">
        <v>419</v>
      </c>
      <c r="F22">
        <v>66</v>
      </c>
      <c r="G22">
        <v>7</v>
      </c>
      <c r="H22">
        <v>5</v>
      </c>
      <c r="I22">
        <f t="shared" si="0"/>
        <v>700</v>
      </c>
      <c r="J22">
        <f t="shared" si="1"/>
        <v>500</v>
      </c>
      <c r="K22" s="7">
        <f t="shared" si="2"/>
        <v>-0.2857142857142857</v>
      </c>
      <c r="L22" s="8">
        <f t="shared" si="3"/>
        <v>0.7142857142857143</v>
      </c>
      <c r="M22" s="10">
        <f t="shared" si="4"/>
        <v>-6.4597462143165186E-5</v>
      </c>
      <c r="N22" s="9">
        <f t="shared" si="6"/>
        <v>0.99993540253785684</v>
      </c>
      <c r="O22" s="9" t="s">
        <v>172</v>
      </c>
      <c r="P22" s="13" t="s">
        <v>135</v>
      </c>
      <c r="Q22" t="str">
        <f>CONCATENATE("clovek-z-",LOWER(A22))</f>
        <v>clovek-z-esslingen</v>
      </c>
      <c r="R22" t="str">
        <f>CONCATENATE("people-z-",LOWER(A22))</f>
        <v>people-z-esslingen</v>
      </c>
      <c r="S22" t="str">
        <f t="shared" si="5"/>
        <v>breed [ people-z-esslingen clovek-z-esslingen ]</v>
      </c>
      <c r="T22" t="str">
        <f t="shared" si="7"/>
        <v>breed [ people-z-esslingen clovek-z-esslingen ]</v>
      </c>
      <c r="U22" t="str">
        <f t="shared" si="8"/>
        <v>vytvorit-people-z-esslingen</v>
      </c>
      <c r="V22" t="str">
        <f>CONCATENATE("to vytvorit-",R22,"
 create-",R22," ",I22," [
set size 1
set color yellow
set-age
set-gender
set population-growth ",O22, " 
set home-color ",F22, " 
set prispevek ",D22, "
set home-type ",B23,"
move-to one-of patches with [ pcolor = ",F22," ]
]
end")</f>
        <v>to vytvorit-people-z-esslingen
 create-people-z-esslingen 700 [
set size 1
set color yellow
set-age
set-gender
set population-growth 0.999935402537857 
set home-color 66 
set prispevek 713
set home-type FreeImperialCity
move-to one-of patches with [ pcolor = 66 ]
]
end</v>
      </c>
    </row>
    <row r="23" spans="1:22" x14ac:dyDescent="0.25">
      <c r="A23" t="s">
        <v>11</v>
      </c>
      <c r="B23" t="s">
        <v>191</v>
      </c>
      <c r="C23">
        <v>1</v>
      </c>
      <c r="D23">
        <v>1300</v>
      </c>
      <c r="E23">
        <v>340</v>
      </c>
      <c r="F23">
        <v>86</v>
      </c>
      <c r="G23">
        <v>12</v>
      </c>
      <c r="H23">
        <v>20</v>
      </c>
      <c r="I23">
        <f t="shared" si="0"/>
        <v>1200</v>
      </c>
      <c r="J23">
        <f t="shared" si="1"/>
        <v>2000</v>
      </c>
      <c r="K23" s="7">
        <f t="shared" si="2"/>
        <v>0.66666666666666674</v>
      </c>
      <c r="L23" s="8">
        <f t="shared" si="3"/>
        <v>1.6666666666666667</v>
      </c>
      <c r="M23" s="10">
        <f t="shared" si="4"/>
        <v>9.8487031211565051E-5</v>
      </c>
      <c r="N23" s="9">
        <f t="shared" si="6"/>
        <v>1.0000984870312115</v>
      </c>
      <c r="O23" s="9" t="s">
        <v>173</v>
      </c>
      <c r="P23" s="13" t="s">
        <v>136</v>
      </c>
      <c r="Q23" t="str">
        <f>CONCATENATE("clovek-z-",LOWER(A23))</f>
        <v>clovek-z-frankfurt</v>
      </c>
      <c r="R23" t="str">
        <f>CONCATENATE("people-z-",LOWER(A23))</f>
        <v>people-z-frankfurt</v>
      </c>
      <c r="S23" t="str">
        <f t="shared" si="5"/>
        <v>breed [ people-z-frankfurt clovek-z-frankfurt ]</v>
      </c>
      <c r="T23" t="str">
        <f t="shared" si="7"/>
        <v>breed [ people-z-frankfurt clovek-z-frankfurt ]</v>
      </c>
      <c r="U23" t="str">
        <f t="shared" si="8"/>
        <v>vytvorit-people-z-frankfurt</v>
      </c>
      <c r="V23" t="str">
        <f>CONCATENATE("to vytvorit-",R23,"
 create-",R23," ",I23," [
set size 1
set color yellow
set-age
set-gender
set population-growth ",O23, " 
set home-color ",F23, " 
set prispevek ",D23, "
set home-type ",B24,"
move-to one-of patches with [ pcolor = ",F23," ]
]
end")</f>
        <v>to vytvorit-people-z-frankfurt
 create-people-z-frankfurt 1200 [
set size 1
set color yellow
set-age
set-gender
set population-growth 1.00009848703121 
set home-color 86 
set prispevek 1300
set home-type Prince-Bishopric
move-to one-of patches with [ pcolor = 86 ]
]
end</v>
      </c>
    </row>
    <row r="24" spans="1:22" x14ac:dyDescent="0.25">
      <c r="A24" t="s">
        <v>36</v>
      </c>
      <c r="B24" t="s">
        <v>29</v>
      </c>
      <c r="C24">
        <v>0</v>
      </c>
      <c r="D24">
        <v>676</v>
      </c>
      <c r="E24">
        <v>392</v>
      </c>
      <c r="F24">
        <v>14</v>
      </c>
      <c r="G24">
        <v>1</v>
      </c>
      <c r="H24">
        <v>1</v>
      </c>
      <c r="I24">
        <f t="shared" si="0"/>
        <v>100</v>
      </c>
      <c r="J24">
        <f t="shared" si="1"/>
        <v>100</v>
      </c>
      <c r="K24" s="7">
        <f t="shared" si="2"/>
        <v>0</v>
      </c>
      <c r="L24" s="8">
        <f t="shared" si="3"/>
        <v>1</v>
      </c>
      <c r="M24" s="10">
        <f t="shared" si="4"/>
        <v>0</v>
      </c>
      <c r="N24" s="9">
        <f t="shared" si="6"/>
        <v>1</v>
      </c>
      <c r="O24" s="9">
        <v>1</v>
      </c>
      <c r="P24" s="13" t="s">
        <v>129</v>
      </c>
      <c r="Q24" t="str">
        <f>CONCATENATE("clovek-z-",LOWER(A24))</f>
        <v>clovek-z-freising</v>
      </c>
      <c r="R24" t="str">
        <f>CONCATENATE("people-z-",LOWER(A24))</f>
        <v>people-z-freising</v>
      </c>
      <c r="S24" t="str">
        <f t="shared" si="5"/>
        <v>breed [ people-z-freising clovek-z-freising ]</v>
      </c>
      <c r="T24" t="str">
        <f t="shared" si="7"/>
        <v>breed [ people-z-freising clovek-z-freising ]</v>
      </c>
      <c r="U24" t="str">
        <f t="shared" si="8"/>
        <v>vytvorit-people-z-freising</v>
      </c>
      <c r="V24" t="str">
        <f>CONCATENATE("to vytvorit-",R24,"
 create-",R24," ",I24," [
set size 1
set color yellow
set-age
set-gender
set population-growth ",O24, " 
set home-color ",F24, " 
set prispevek ",D24, "
set home-type ",B25,"
move-to one-of patches with [ pcolor = ",F24," ]
]
end")</f>
        <v>to vytvorit-people-z-freising
 create-people-z-freising 100 [
set size 1
set color yellow
set-age
set-gender
set population-growth 1 
set home-color 14 
set prispevek 676
set home-type FreeImperialCity
move-to one-of patches with [ pcolor = 14 ]
]
end</v>
      </c>
    </row>
    <row r="25" spans="1:22" x14ac:dyDescent="0.25">
      <c r="A25" t="s">
        <v>64</v>
      </c>
      <c r="B25" t="s">
        <v>191</v>
      </c>
      <c r="C25">
        <v>1</v>
      </c>
      <c r="D25">
        <v>230</v>
      </c>
      <c r="E25">
        <v>300</v>
      </c>
      <c r="F25">
        <v>46</v>
      </c>
      <c r="G25">
        <v>1</v>
      </c>
      <c r="H25">
        <v>1</v>
      </c>
      <c r="I25">
        <f t="shared" si="0"/>
        <v>100</v>
      </c>
      <c r="J25">
        <f t="shared" si="1"/>
        <v>100</v>
      </c>
      <c r="K25" s="7">
        <f t="shared" si="2"/>
        <v>0</v>
      </c>
      <c r="L25" s="8">
        <f t="shared" si="3"/>
        <v>1</v>
      </c>
      <c r="M25" s="10">
        <f t="shared" si="4"/>
        <v>0</v>
      </c>
      <c r="N25" s="9">
        <f t="shared" si="6"/>
        <v>1</v>
      </c>
      <c r="O25" s="9">
        <v>1</v>
      </c>
      <c r="P25" s="13" t="s">
        <v>129</v>
      </c>
      <c r="Q25" t="str">
        <f>CONCATENATE("clovek-z-",LOWER(A25))</f>
        <v>clovek-z-gelnhausen</v>
      </c>
      <c r="R25" t="str">
        <f>CONCATENATE("people-z-",LOWER(A25))</f>
        <v>people-z-gelnhausen</v>
      </c>
      <c r="S25" t="str">
        <f t="shared" si="5"/>
        <v>breed [ people-z-gelnhausen clovek-z-gelnhausen ]</v>
      </c>
      <c r="T25" t="str">
        <f t="shared" si="7"/>
        <v>breed [ people-z-gelnhausen clovek-z-gelnhausen ]</v>
      </c>
      <c r="U25" t="str">
        <f t="shared" si="8"/>
        <v>vytvorit-people-z-gelnhausen</v>
      </c>
      <c r="V25" t="str">
        <f>CONCATENATE("to vytvorit-",R25,"
 create-",R25," ",I25," [
set size 1
set color yellow
set-age
set-gender
set population-growth ",O25, " 
set home-color ",F25, " 
set prispevek ",D25, "
set home-type ",B26,"
move-to one-of patches with [ pcolor = ",F25," ]
]
end")</f>
        <v>to vytvorit-people-z-gelnhausen
 create-people-z-gelnhausen 100 [
set size 1
set color yellow
set-age
set-gender
set population-growth 1 
set home-color 46 
set prispevek 230
set home-type FreeImperialCity
move-to one-of patches with [ pcolor = 46 ]
]
end</v>
      </c>
    </row>
    <row r="26" spans="1:22" x14ac:dyDescent="0.25">
      <c r="A26" t="s">
        <v>12</v>
      </c>
      <c r="B26" t="s">
        <v>191</v>
      </c>
      <c r="C26">
        <v>1</v>
      </c>
      <c r="D26">
        <v>725</v>
      </c>
      <c r="E26">
        <v>149</v>
      </c>
      <c r="F26">
        <v>39</v>
      </c>
      <c r="G26">
        <v>12</v>
      </c>
      <c r="H26">
        <v>8</v>
      </c>
      <c r="I26">
        <f t="shared" si="0"/>
        <v>1200</v>
      </c>
      <c r="J26">
        <f t="shared" si="1"/>
        <v>800</v>
      </c>
      <c r="K26" s="7">
        <f t="shared" si="2"/>
        <v>-0.33333333333333337</v>
      </c>
      <c r="L26" s="8">
        <f t="shared" si="3"/>
        <v>0.66666666666666663</v>
      </c>
      <c r="M26" s="10">
        <f t="shared" si="4"/>
        <v>-7.7816193884816108E-5</v>
      </c>
      <c r="N26" s="9">
        <f t="shared" si="6"/>
        <v>0.99992218380611519</v>
      </c>
      <c r="O26" s="9" t="s">
        <v>174</v>
      </c>
      <c r="P26" s="13" t="s">
        <v>137</v>
      </c>
      <c r="Q26" t="str">
        <f>CONCATENATE("clovek-z-",LOWER(A26))</f>
        <v>clovek-z-goslar</v>
      </c>
      <c r="R26" t="str">
        <f>CONCATENATE("people-z-",LOWER(A26))</f>
        <v>people-z-goslar</v>
      </c>
      <c r="S26" t="str">
        <f t="shared" si="5"/>
        <v>breed [ people-z-goslar clovek-z-goslar ]</v>
      </c>
      <c r="T26" t="str">
        <f t="shared" si="7"/>
        <v>breed [ people-z-goslar clovek-z-goslar ]</v>
      </c>
      <c r="U26" t="str">
        <f t="shared" si="8"/>
        <v>vytvorit-people-z-goslar</v>
      </c>
      <c r="V26" t="str">
        <f>CONCATENATE("to vytvorit-",R26,"
 create-",R26," ",I26," [
set size 1
set color yellow
set-age
set-gender
set population-growth ",O26, " 
set home-color ",F26, " 
set prispevek ",D26, "
set home-type ",B27,"
move-to one-of patches with [ pcolor = ",F26," ]
]
end")</f>
        <v>to vytvorit-people-z-goslar
 create-people-z-goslar 1200 [
set size 1
set color yellow
set-age
set-gender
set population-growth 0.999922183806115 
set home-color 39 
set prispevek 725
set home-type FreeImperialCity
move-to one-of patches with [ pcolor = 39 ]
]
end</v>
      </c>
    </row>
    <row r="27" spans="1:22" x14ac:dyDescent="0.25">
      <c r="A27" t="s">
        <v>85</v>
      </c>
      <c r="B27" t="s">
        <v>191</v>
      </c>
      <c r="C27">
        <v>1</v>
      </c>
      <c r="D27">
        <v>1045</v>
      </c>
      <c r="E27">
        <v>258</v>
      </c>
      <c r="F27">
        <v>23</v>
      </c>
      <c r="G27">
        <v>15</v>
      </c>
      <c r="H27">
        <v>40</v>
      </c>
      <c r="I27">
        <f t="shared" si="0"/>
        <v>1500</v>
      </c>
      <c r="J27">
        <f t="shared" si="1"/>
        <v>4000</v>
      </c>
      <c r="K27" s="7">
        <f t="shared" si="2"/>
        <v>1.6666666666666665</v>
      </c>
      <c r="L27" s="8">
        <f t="shared" si="3"/>
        <v>2.6666666666666665</v>
      </c>
      <c r="M27" s="10">
        <f t="shared" si="4"/>
        <v>1.8954906695294998E-4</v>
      </c>
      <c r="N27" s="9">
        <f t="shared" si="6"/>
        <v>1.000189549066953</v>
      </c>
      <c r="O27" s="9" t="s">
        <v>169</v>
      </c>
      <c r="P27" s="13" t="s">
        <v>132</v>
      </c>
      <c r="Q27" t="str">
        <f>CONCATENATE("clovek-z-",LOWER(A27))</f>
        <v>clovek-z-hamburg</v>
      </c>
      <c r="R27" t="str">
        <f>CONCATENATE("people-z-",LOWER(A27))</f>
        <v>people-z-hamburg</v>
      </c>
      <c r="S27" t="str">
        <f t="shared" si="5"/>
        <v>breed [ people-z-hamburg clovek-z-hamburg ]</v>
      </c>
      <c r="T27" t="str">
        <f t="shared" si="7"/>
        <v>breed [ people-z-hamburg clovek-z-hamburg ]</v>
      </c>
      <c r="U27" t="str">
        <f t="shared" si="8"/>
        <v>vytvorit-people-z-hamburg</v>
      </c>
      <c r="V27" t="str">
        <f>CONCATENATE("to vytvorit-",R27,"
 create-",R27," ",I27," [
set size 1
set color yellow
set-age
set-gender
set population-growth ",O27, " 
set home-color ",F27, " 
set prispevek ",D27, "
set home-type ",B28,"
move-to one-of patches with [ pcolor = ",F27," ]
]
end")</f>
        <v>to vytvorit-people-z-hamburg
 create-people-z-hamburg 1500 [
set size 1
set color yellow
set-age
set-gender
set population-growth 1.00018954906695 
set home-color 23 
set prispevek 1045
set home-type FreeImperialCity
move-to one-of patches with [ pcolor = 23 ]
]
end</v>
      </c>
    </row>
    <row r="28" spans="1:22" x14ac:dyDescent="0.25">
      <c r="A28" t="s">
        <v>48</v>
      </c>
      <c r="B28" t="s">
        <v>191</v>
      </c>
      <c r="C28">
        <v>1</v>
      </c>
      <c r="D28">
        <v>552</v>
      </c>
      <c r="E28">
        <v>386</v>
      </c>
      <c r="F28">
        <v>61</v>
      </c>
      <c r="G28">
        <v>6</v>
      </c>
      <c r="H28">
        <v>6</v>
      </c>
      <c r="I28">
        <f t="shared" si="0"/>
        <v>600</v>
      </c>
      <c r="J28">
        <f t="shared" si="1"/>
        <v>600</v>
      </c>
      <c r="K28" s="7">
        <f t="shared" si="2"/>
        <v>0</v>
      </c>
      <c r="L28" s="8">
        <f t="shared" si="3"/>
        <v>1</v>
      </c>
      <c r="M28" s="10">
        <f t="shared" si="4"/>
        <v>0</v>
      </c>
      <c r="N28" s="9">
        <f t="shared" si="6"/>
        <v>1</v>
      </c>
      <c r="O28" s="9">
        <v>1</v>
      </c>
      <c r="P28" s="13" t="s">
        <v>129</v>
      </c>
      <c r="Q28" t="str">
        <f>CONCATENATE("clovek-z-",LOWER(A28))</f>
        <v>clovek-z-heilbronn</v>
      </c>
      <c r="R28" t="str">
        <f>CONCATENATE("people-z-",LOWER(A28))</f>
        <v>people-z-heilbronn</v>
      </c>
      <c r="S28" t="str">
        <f t="shared" si="5"/>
        <v>breed [ people-z-heilbronn clovek-z-heilbronn ]</v>
      </c>
      <c r="T28" t="str">
        <f t="shared" si="7"/>
        <v>breed [ people-z-heilbronn clovek-z-heilbronn ]</v>
      </c>
      <c r="U28" t="str">
        <f t="shared" si="8"/>
        <v>vytvorit-people-z-heilbronn</v>
      </c>
      <c r="V28" t="str">
        <f>CONCATENATE("to vytvorit-",R28,"
 create-",R28," ",I28," [
set size 1
set color yellow
set-age
set-gender
set population-growth ",O28, " 
set home-color ",F28, " 
set prispevek ",D28, "
set home-type ",B29,"
move-to one-of patches with [ pcolor = ",F28," ]
]
end")</f>
        <v>to vytvorit-people-z-heilbronn
 create-people-z-heilbronn 600 [
set size 1
set color yellow
set-age
set-gender
set population-growth 1 
set home-color 61 
set prispevek 552
set home-type Landgraviate
move-to one-of patches with [ pcolor = 61 ]
]
end</v>
      </c>
    </row>
    <row r="29" spans="1:22" x14ac:dyDescent="0.25">
      <c r="A29" t="s">
        <v>53</v>
      </c>
      <c r="B29" t="s">
        <v>58</v>
      </c>
      <c r="C29">
        <v>1</v>
      </c>
      <c r="D29">
        <v>2074</v>
      </c>
      <c r="E29">
        <v>225</v>
      </c>
      <c r="F29">
        <v>76</v>
      </c>
      <c r="G29">
        <v>5</v>
      </c>
      <c r="H29">
        <v>6</v>
      </c>
      <c r="I29">
        <f t="shared" si="0"/>
        <v>500</v>
      </c>
      <c r="J29">
        <f t="shared" si="1"/>
        <v>600</v>
      </c>
      <c r="K29" s="7">
        <f t="shared" si="2"/>
        <v>0.19999999999999996</v>
      </c>
      <c r="L29" s="8">
        <f t="shared" si="3"/>
        <v>1.2</v>
      </c>
      <c r="M29" s="10">
        <f t="shared" si="4"/>
        <v>3.5093819923077015E-5</v>
      </c>
      <c r="N29" s="9">
        <f t="shared" si="6"/>
        <v>1.0000350938199232</v>
      </c>
      <c r="O29" s="9" t="s">
        <v>175</v>
      </c>
      <c r="P29" s="13" t="s">
        <v>138</v>
      </c>
      <c r="Q29" t="str">
        <f>CONCATENATE("clovek-z-",LOWER(A29))</f>
        <v>clovek-z-hesse-kassel</v>
      </c>
      <c r="R29" t="str">
        <f>CONCATENATE("people-z-",LOWER(A29))</f>
        <v>people-z-hesse-kassel</v>
      </c>
      <c r="S29" t="str">
        <f t="shared" si="5"/>
        <v>breed [ people-z-hesse-kassel clovek-z-hesse-kassel ]</v>
      </c>
      <c r="T29" t="str">
        <f t="shared" si="7"/>
        <v>breed [ people-z-hesse-kassel clovek-z-hesse-kassel ]</v>
      </c>
      <c r="U29" t="str">
        <f t="shared" si="8"/>
        <v>vytvorit-people-z-hesse-kassel</v>
      </c>
      <c r="V29" t="str">
        <f>CONCATENATE("to vytvorit-",R29,"
 create-",R29," ",I29," [
set size 1
set color yellow
set-age
set-gender
set population-growth ",O29, " 
set home-color ",F29, " 
set prispevek ",D29, "
set home-type ",B30,"
move-to one-of patches with [ pcolor = ",F29," ]
]
end")</f>
        <v>to vytvorit-people-z-hesse-kassel
 create-people-z-hesse-kassel 500 [
set size 1
set color yellow
set-age
set-gender
set population-growth 1.00003509381992 
set home-color 76 
set prispevek 2074
set home-type Duchy
move-to one-of patches with [ pcolor = 76 ]
]
end</v>
      </c>
    </row>
    <row r="30" spans="1:22" x14ac:dyDescent="0.25">
      <c r="A30" t="s">
        <v>69</v>
      </c>
      <c r="B30" t="s">
        <v>38</v>
      </c>
      <c r="C30">
        <v>0</v>
      </c>
      <c r="D30">
        <v>1595</v>
      </c>
      <c r="E30">
        <v>448</v>
      </c>
      <c r="F30">
        <v>125</v>
      </c>
      <c r="G30">
        <v>2</v>
      </c>
      <c r="H30">
        <v>5</v>
      </c>
      <c r="I30">
        <f t="shared" si="0"/>
        <v>200</v>
      </c>
      <c r="J30">
        <f t="shared" si="1"/>
        <v>500</v>
      </c>
      <c r="K30" s="7">
        <f t="shared" si="2"/>
        <v>1.5</v>
      </c>
      <c r="L30" s="8">
        <f t="shared" si="3"/>
        <v>2.5</v>
      </c>
      <c r="M30" s="10">
        <f t="shared" si="4"/>
        <v>1.7701952434904329E-4</v>
      </c>
      <c r="N30" s="9">
        <f t="shared" si="6"/>
        <v>1.0001770195243491</v>
      </c>
      <c r="O30" s="9" t="s">
        <v>176</v>
      </c>
      <c r="P30" s="13" t="s">
        <v>139</v>
      </c>
      <c r="Q30" t="str">
        <f>CONCATENATE("clovek-z-",LOWER(A30))</f>
        <v>clovek-z-julich-berg</v>
      </c>
      <c r="R30" t="str">
        <f>CONCATENATE("people-z-",LOWER(A30))</f>
        <v>people-z-julich-berg</v>
      </c>
      <c r="S30" t="str">
        <f t="shared" si="5"/>
        <v>breed [ people-z-julich-berg clovek-z-julich-berg ]</v>
      </c>
      <c r="T30" t="str">
        <f t="shared" si="7"/>
        <v>breed [ people-z-julich-berg clovek-z-julich-berg ]</v>
      </c>
      <c r="U30" t="str">
        <f t="shared" si="8"/>
        <v>vytvorit-people-z-julich-berg</v>
      </c>
      <c r="V30" t="str">
        <f>CONCATENATE("to vytvorit-",R30,"
 create-",R30," ",I30," [
set size 1
set color yellow
set-age
set-gender
set population-growth ",O30, " 
set home-color ",F30, " 
set prispevek ",D30, "
set home-type ",B31,"
move-to one-of patches with [ pcolor = ",F30," ]
]
end")</f>
        <v>to vytvorit-people-z-julich-berg
 create-people-z-julich-berg 200 [
set size 1
set color yellow
set-age
set-gender
set population-growth 1.00017701952435 
set home-color 125 
set prispevek 1595
set home-type Prince-Bishopric
move-to one-of patches with [ pcolor = 125 ]
]
end</v>
      </c>
    </row>
    <row r="31" spans="1:22" x14ac:dyDescent="0.25">
      <c r="A31" t="s">
        <v>67</v>
      </c>
      <c r="B31" t="s">
        <v>29</v>
      </c>
      <c r="C31">
        <v>0</v>
      </c>
      <c r="D31">
        <v>1880</v>
      </c>
      <c r="E31">
        <v>510</v>
      </c>
      <c r="F31">
        <v>134</v>
      </c>
      <c r="G31">
        <v>20</v>
      </c>
      <c r="H31">
        <v>30</v>
      </c>
      <c r="I31">
        <f t="shared" si="0"/>
        <v>2000</v>
      </c>
      <c r="J31">
        <f t="shared" si="1"/>
        <v>3000</v>
      </c>
      <c r="K31" s="7">
        <f t="shared" si="2"/>
        <v>0.5</v>
      </c>
      <c r="L31" s="8">
        <f t="shared" si="3"/>
        <v>1.5</v>
      </c>
      <c r="M31" s="10">
        <f t="shared" si="4"/>
        <v>7.8132351921598691E-5</v>
      </c>
      <c r="N31" s="9">
        <f t="shared" si="6"/>
        <v>1.0000781323519217</v>
      </c>
      <c r="O31" s="9" t="s">
        <v>161</v>
      </c>
      <c r="P31" s="13" t="s">
        <v>123</v>
      </c>
      <c r="Q31" t="str">
        <f>CONCATENATE("clovek-z-",LOWER(A31))</f>
        <v>clovek-z-liege</v>
      </c>
      <c r="R31" t="str">
        <f>CONCATENATE("people-z-",LOWER(A31))</f>
        <v>people-z-liege</v>
      </c>
      <c r="S31" t="str">
        <f t="shared" si="5"/>
        <v>breed [ people-z-liege clovek-z-liege ]</v>
      </c>
      <c r="T31" t="str">
        <f t="shared" si="7"/>
        <v>breed [ people-z-liege clovek-z-liege ]</v>
      </c>
      <c r="U31" t="str">
        <f t="shared" si="8"/>
        <v>vytvorit-people-z-liege</v>
      </c>
      <c r="V31" t="str">
        <f>CONCATENATE("to vytvorit-",R31,"
 create-",R31," ",I31," [
set size 1
set color yellow
set-age
set-gender
set population-growth ",O31, " 
set home-color ",F31, " 
set prispevek ",D31, "
set home-type ",B32,"
move-to one-of patches with [ pcolor = ",F31," ]
]
end")</f>
        <v>to vytvorit-people-z-liege
 create-people-z-liege 2000 [
set size 1
set color yellow
set-age
set-gender
set population-growth 1.00007813235192 
set home-color 134 
set prispevek 1880
set home-type FreeImperialCity
move-to one-of patches with [ pcolor = 134 ]
]
end</v>
      </c>
    </row>
    <row r="32" spans="1:22" x14ac:dyDescent="0.25">
      <c r="A32" t="s">
        <v>47</v>
      </c>
      <c r="B32" t="s">
        <v>191</v>
      </c>
      <c r="C32">
        <v>1</v>
      </c>
      <c r="D32">
        <v>560</v>
      </c>
      <c r="E32">
        <v>520</v>
      </c>
      <c r="F32">
        <v>56</v>
      </c>
      <c r="G32">
        <v>2</v>
      </c>
      <c r="H32">
        <v>2</v>
      </c>
      <c r="I32">
        <f t="shared" si="0"/>
        <v>200</v>
      </c>
      <c r="J32">
        <f t="shared" si="1"/>
        <v>200</v>
      </c>
      <c r="K32" s="7">
        <f t="shared" si="2"/>
        <v>0</v>
      </c>
      <c r="L32" s="8">
        <f t="shared" si="3"/>
        <v>1</v>
      </c>
      <c r="M32" s="10">
        <f t="shared" si="4"/>
        <v>0</v>
      </c>
      <c r="N32" s="9">
        <f t="shared" si="6"/>
        <v>1</v>
      </c>
      <c r="O32" s="9">
        <v>1</v>
      </c>
      <c r="P32" s="13" t="s">
        <v>129</v>
      </c>
      <c r="Q32" t="str">
        <f>CONCATENATE("clovek-z-",LOWER(A32))</f>
        <v>clovek-z-lindau</v>
      </c>
      <c r="R32" t="str">
        <f>CONCATENATE("people-z-",LOWER(A32))</f>
        <v>people-z-lindau</v>
      </c>
      <c r="S32" t="str">
        <f t="shared" si="5"/>
        <v>breed [ people-z-lindau clovek-z-lindau ]</v>
      </c>
      <c r="T32" t="str">
        <f t="shared" si="7"/>
        <v>breed [ people-z-lindau clovek-z-lindau ]</v>
      </c>
      <c r="U32" t="str">
        <f t="shared" si="8"/>
        <v>vytvorit-people-z-lindau</v>
      </c>
      <c r="V32" t="str">
        <f>CONCATENATE("to vytvorit-",R32,"
 create-",R32," ",I32," [
set size 1
set color yellow
set-age
set-gender
set population-growth ",O32, " 
set home-color ",F32, " 
set prispevek ",D32, "
set home-type ",B33,"
move-to one-of patches with [ pcolor = ",F32," ]
]
end")</f>
        <v>to vytvorit-people-z-lindau
 create-people-z-lindau 200 [
set size 1
set color yellow
set-age
set-gender
set population-growth 1 
set home-color 56 
set prispevek 560
set home-type Duchy
move-to one-of patches with [ pcolor = 56 ]
]
end</v>
      </c>
    </row>
    <row r="33" spans="1:22" x14ac:dyDescent="0.25">
      <c r="A33" t="s">
        <v>52</v>
      </c>
      <c r="B33" t="s">
        <v>38</v>
      </c>
      <c r="C33">
        <v>0</v>
      </c>
      <c r="D33">
        <v>2428</v>
      </c>
      <c r="E33">
        <v>565</v>
      </c>
      <c r="F33">
        <v>77</v>
      </c>
      <c r="G33">
        <v>16</v>
      </c>
      <c r="H33">
        <v>35</v>
      </c>
      <c r="I33">
        <f t="shared" si="0"/>
        <v>1600</v>
      </c>
      <c r="J33">
        <f t="shared" si="1"/>
        <v>3500</v>
      </c>
      <c r="K33" s="7">
        <f t="shared" si="2"/>
        <v>1.1875</v>
      </c>
      <c r="L33" s="8">
        <f t="shared" si="3"/>
        <v>2.1875</v>
      </c>
      <c r="M33" s="10">
        <f t="shared" si="4"/>
        <v>1.5112132870553907E-4</v>
      </c>
      <c r="N33" s="9">
        <f t="shared" si="6"/>
        <v>1.0001511213287055</v>
      </c>
      <c r="O33" s="9" t="s">
        <v>177</v>
      </c>
      <c r="P33" s="13" t="s">
        <v>140</v>
      </c>
      <c r="Q33" t="str">
        <f>CONCATENATE("clovek-z-",LOWER(A33))</f>
        <v>clovek-z-lorraine</v>
      </c>
      <c r="R33" t="str">
        <f>CONCATENATE("people-z-",LOWER(A33))</f>
        <v>people-z-lorraine</v>
      </c>
      <c r="S33" t="str">
        <f t="shared" si="5"/>
        <v>breed [ people-z-lorraine clovek-z-lorraine ]</v>
      </c>
      <c r="T33" t="str">
        <f t="shared" si="7"/>
        <v>breed [ people-z-lorraine clovek-z-lorraine ]</v>
      </c>
      <c r="U33" t="str">
        <f t="shared" si="8"/>
        <v>vytvorit-people-z-lorraine</v>
      </c>
      <c r="V33" t="str">
        <f>CONCATENATE("to vytvorit-",R33,"
 create-",R33," ",I33," [
set size 1
set color yellow
set-age
set-gender
set population-growth ",O33, " 
set home-color ",F33, " 
set prispevek ",D33, "
set home-type ",B34,"
move-to one-of patches with [ pcolor = ",F33," ]
]
end")</f>
        <v>to vytvorit-people-z-lorraine
 create-people-z-lorraine 1600 [
set size 1
set color yellow
set-age
set-gender
set population-growth 1.00015112132871 
set home-color 77 
set prispevek 2428
set home-type FreeImperialCity
move-to one-of patches with [ pcolor = 77 ]
]
end</v>
      </c>
    </row>
    <row r="34" spans="1:22" x14ac:dyDescent="0.25">
      <c r="A34" t="s">
        <v>75</v>
      </c>
      <c r="B34" t="s">
        <v>191</v>
      </c>
      <c r="C34">
        <v>1</v>
      </c>
      <c r="D34">
        <v>1510</v>
      </c>
      <c r="E34">
        <v>257</v>
      </c>
      <c r="F34">
        <v>104</v>
      </c>
      <c r="G34">
        <v>25</v>
      </c>
      <c r="H34">
        <v>23</v>
      </c>
      <c r="I34">
        <f t="shared" ref="I34:I70" si="9">G34*100</f>
        <v>2500</v>
      </c>
      <c r="J34">
        <f t="shared" ref="J34:J70" si="10">H34*100</f>
        <v>2300</v>
      </c>
      <c r="K34" s="7">
        <f t="shared" ref="K34:K70" si="11">IF((H34/G34)-1=-1,0,(H34/G34)-1)</f>
        <v>-7.999999999999996E-2</v>
      </c>
      <c r="L34" s="8">
        <f t="shared" ref="L34:L65" si="12">1+K34</f>
        <v>0.92</v>
      </c>
      <c r="M34" s="10">
        <f t="shared" ref="M34:M65" si="13">(L34^(0.01)-1)/52</f>
        <v>-1.6028241564485493E-5</v>
      </c>
      <c r="N34" s="9">
        <f t="shared" si="6"/>
        <v>0.99998397175843556</v>
      </c>
      <c r="O34" s="9" t="s">
        <v>178</v>
      </c>
      <c r="P34" s="13" t="s">
        <v>141</v>
      </c>
      <c r="Q34" t="str">
        <f>CONCATENATE("clovek-z-",LOWER(A34))</f>
        <v>clovek-z-lubeck</v>
      </c>
      <c r="R34" t="str">
        <f>CONCATENATE("people-z-",LOWER(A34))</f>
        <v>people-z-lubeck</v>
      </c>
      <c r="S34" t="str">
        <f t="shared" ref="S34:S65" si="14">CONCATENATE("breed [ ",R34," ",Q34," ]")</f>
        <v>breed [ people-z-lubeck clovek-z-lubeck ]</v>
      </c>
      <c r="T34" t="str">
        <f t="shared" si="7"/>
        <v>breed [ people-z-lubeck clovek-z-lubeck ]</v>
      </c>
      <c r="U34" t="str">
        <f t="shared" si="8"/>
        <v>vytvorit-people-z-lubeck</v>
      </c>
      <c r="V34" t="str">
        <f>CONCATENATE("to vytvorit-",R34,"
 create-",R34," ",I34," [
set size 1
set color yellow
set-age
set-gender
set population-growth ",O34, " 
set home-color ",F34, " 
set prispevek ",D34, "
set home-type ",B35,"
move-to one-of patches with [ pcolor = ",F34," ]
]
end")</f>
        <v>to vytvorit-people-z-lubeck
 create-people-z-lubeck 2500 [
set size 1
set color yellow
set-age
set-gender
set population-growth 0.999983971758436 
set home-color 104 
set prispevek 1510
set home-type FreeImperialCity
move-to one-of patches with [ pcolor = 104 ]
]
end</v>
      </c>
    </row>
    <row r="35" spans="1:22" x14ac:dyDescent="0.25">
      <c r="A35" t="s">
        <v>101</v>
      </c>
      <c r="B35" t="s">
        <v>191</v>
      </c>
      <c r="C35">
        <v>1</v>
      </c>
      <c r="D35">
        <v>1460</v>
      </c>
      <c r="E35">
        <v>74</v>
      </c>
      <c r="F35">
        <v>25</v>
      </c>
      <c r="G35">
        <v>18</v>
      </c>
      <c r="H35">
        <v>40</v>
      </c>
      <c r="I35">
        <f t="shared" si="9"/>
        <v>1800</v>
      </c>
      <c r="J35">
        <f t="shared" si="10"/>
        <v>4000</v>
      </c>
      <c r="K35" s="7">
        <f t="shared" si="11"/>
        <v>1.2222222222222223</v>
      </c>
      <c r="L35" s="8">
        <f t="shared" si="12"/>
        <v>2.2222222222222223</v>
      </c>
      <c r="M35" s="10">
        <f t="shared" si="13"/>
        <v>1.541738983764939E-4</v>
      </c>
      <c r="N35" s="9">
        <f t="shared" si="6"/>
        <v>1.0001541738983766</v>
      </c>
      <c r="O35" s="9" t="s">
        <v>179</v>
      </c>
      <c r="P35" s="13" t="s">
        <v>142</v>
      </c>
      <c r="Q35" t="str">
        <f>CONCATENATE("clovek-z-",LOWER(A35))</f>
        <v>clovek-z-magdeburg</v>
      </c>
      <c r="R35" t="str">
        <f>CONCATENATE("people-z-",LOWER(A35))</f>
        <v>people-z-magdeburg</v>
      </c>
      <c r="S35" t="str">
        <f t="shared" si="14"/>
        <v>breed [ people-z-magdeburg clovek-z-magdeburg ]</v>
      </c>
      <c r="T35" t="str">
        <f t="shared" si="7"/>
        <v>breed [ people-z-magdeburg clovek-z-magdeburg ]</v>
      </c>
      <c r="U35" t="str">
        <f t="shared" si="8"/>
        <v>vytvorit-people-z-magdeburg</v>
      </c>
      <c r="V35" t="str">
        <f>CONCATENATE("to vytvorit-",R35,"
 create-",R35," ",I35," [
set size 1
set color yellow
set-age
set-gender
set population-growth ",O35, " 
set home-color ",F35, " 
set prispevek ",D35, "
set home-type ",B36,"
move-to one-of patches with [ pcolor = ",F35," ]
]
end")</f>
        <v>to vytvorit-people-z-magdeburg
 create-people-z-magdeburg 1800 [
set size 1
set color yellow
set-age
set-gender
set population-growth 1.00015417389838 
set home-color 25 
set prispevek 1460
set home-type Prince-Bishopric
move-to one-of patches with [ pcolor = 25 ]
]
end</v>
      </c>
    </row>
    <row r="36" spans="1:22" x14ac:dyDescent="0.25">
      <c r="A36" t="s">
        <v>62</v>
      </c>
      <c r="B36" t="s">
        <v>29</v>
      </c>
      <c r="C36">
        <v>0</v>
      </c>
      <c r="D36">
        <v>2428</v>
      </c>
      <c r="E36">
        <v>373</v>
      </c>
      <c r="F36">
        <v>48</v>
      </c>
      <c r="G36">
        <v>6</v>
      </c>
      <c r="H36">
        <v>13</v>
      </c>
      <c r="I36">
        <f t="shared" si="9"/>
        <v>600</v>
      </c>
      <c r="J36">
        <f t="shared" si="10"/>
        <v>1300</v>
      </c>
      <c r="K36" s="7">
        <f t="shared" si="11"/>
        <v>1.1666666666666665</v>
      </c>
      <c r="L36" s="8">
        <f t="shared" si="12"/>
        <v>2.1666666666666665</v>
      </c>
      <c r="M36" s="10">
        <f t="shared" si="13"/>
        <v>1.4926667692385717E-4</v>
      </c>
      <c r="N36" s="9">
        <f t="shared" si="6"/>
        <v>1.0001492666769238</v>
      </c>
      <c r="O36" s="9" t="s">
        <v>180</v>
      </c>
      <c r="P36" s="13" t="s">
        <v>143</v>
      </c>
      <c r="Q36" t="str">
        <f>CONCATENATE("clovek-z-",LOWER(A36))</f>
        <v>clovek-z-mainz</v>
      </c>
      <c r="R36" t="str">
        <f>CONCATENATE("people-z-",LOWER(A36))</f>
        <v>people-z-mainz</v>
      </c>
      <c r="S36" t="str">
        <f t="shared" si="14"/>
        <v>breed [ people-z-mainz clovek-z-mainz ]</v>
      </c>
      <c r="T36" t="str">
        <f t="shared" si="7"/>
        <v>breed [ people-z-mainz clovek-z-mainz ]</v>
      </c>
      <c r="U36" t="str">
        <f t="shared" si="8"/>
        <v>vytvorit-people-z-mainz</v>
      </c>
      <c r="V36" t="str">
        <f>CONCATENATE("to vytvorit-",R36,"
 create-",R36," ",I36," [
set size 1
set color yellow
set-age
set-gender
set population-growth ",O36, " 
set home-color ",F36, " 
set prispevek ",D36, "
set home-type ",B37,"
move-to one-of patches with [ pcolor = ",F36," ]
]
end")</f>
        <v>to vytvorit-people-z-mainz
 create-people-z-mainz 600 [
set size 1
set color yellow
set-age
set-gender
set population-growth 1.00014926667692 
set home-color 48 
set prispevek 2428
set home-type County
move-to one-of patches with [ pcolor = 48 ]
]
end</v>
      </c>
    </row>
    <row r="37" spans="1:22" x14ac:dyDescent="0.25">
      <c r="A37" t="s">
        <v>81</v>
      </c>
      <c r="B37" t="s">
        <v>59</v>
      </c>
      <c r="C37">
        <v>1</v>
      </c>
      <c r="D37">
        <v>455</v>
      </c>
      <c r="E37">
        <v>85</v>
      </c>
      <c r="F37">
        <v>97</v>
      </c>
      <c r="G37">
        <v>1</v>
      </c>
      <c r="H37">
        <v>1</v>
      </c>
      <c r="I37">
        <f t="shared" si="9"/>
        <v>100</v>
      </c>
      <c r="J37">
        <f t="shared" si="10"/>
        <v>100</v>
      </c>
      <c r="K37" s="7">
        <f t="shared" si="11"/>
        <v>0</v>
      </c>
      <c r="L37" s="8">
        <f t="shared" si="12"/>
        <v>1</v>
      </c>
      <c r="M37" s="10">
        <f t="shared" si="13"/>
        <v>0</v>
      </c>
      <c r="N37" s="9">
        <f t="shared" si="6"/>
        <v>1</v>
      </c>
      <c r="O37" s="9">
        <v>1</v>
      </c>
      <c r="P37" s="13" t="s">
        <v>129</v>
      </c>
      <c r="Q37" t="str">
        <f>CONCATENATE("clovek-z-",LOWER(A37))</f>
        <v>clovek-z-mansfeld</v>
      </c>
      <c r="R37" t="str">
        <f>CONCATENATE("people-z-",LOWER(A37))</f>
        <v>people-z-mansfeld</v>
      </c>
      <c r="S37" t="str">
        <f t="shared" si="14"/>
        <v>breed [ people-z-mansfeld clovek-z-mansfeld ]</v>
      </c>
      <c r="T37" t="str">
        <f t="shared" si="7"/>
        <v>breed [ people-z-mansfeld clovek-z-mansfeld ]</v>
      </c>
      <c r="U37" t="str">
        <f t="shared" si="8"/>
        <v>vytvorit-people-z-mansfeld</v>
      </c>
      <c r="V37" t="str">
        <f>CONCATENATE("to vytvorit-",R37,"
 create-",R37," ",I37," [
set size 1
set color yellow
set-age
set-gender
set population-growth ",O37, " 
set home-color ",F37, " 
set prispevek ",D37, "
set home-type ",B38,"
move-to one-of patches with [ pcolor = ",F37," ]
]
end")</f>
        <v>to vytvorit-people-z-mansfeld
 create-people-z-mansfeld 100 [
set size 1
set color yellow
set-age
set-gender
set population-growth 1 
set home-color 97 
set prispevek 455
set home-type County
move-to one-of patches with [ pcolor = 97 ]
]
end</v>
      </c>
    </row>
    <row r="38" spans="1:22" x14ac:dyDescent="0.25">
      <c r="A38" t="s">
        <v>68</v>
      </c>
      <c r="B38" t="s">
        <v>59</v>
      </c>
      <c r="C38">
        <v>0</v>
      </c>
      <c r="D38">
        <v>1696</v>
      </c>
      <c r="E38">
        <v>330</v>
      </c>
      <c r="F38">
        <v>137</v>
      </c>
      <c r="G38">
        <v>1</v>
      </c>
      <c r="H38">
        <v>1</v>
      </c>
      <c r="I38">
        <f t="shared" si="9"/>
        <v>100</v>
      </c>
      <c r="J38">
        <f t="shared" si="10"/>
        <v>100</v>
      </c>
      <c r="K38" s="7">
        <f t="shared" si="11"/>
        <v>0</v>
      </c>
      <c r="L38" s="8">
        <f t="shared" si="12"/>
        <v>1</v>
      </c>
      <c r="M38" s="10">
        <f t="shared" si="13"/>
        <v>0</v>
      </c>
      <c r="N38" s="9">
        <f t="shared" si="6"/>
        <v>1</v>
      </c>
      <c r="O38" s="9">
        <v>1</v>
      </c>
      <c r="P38" s="13" t="s">
        <v>129</v>
      </c>
      <c r="Q38" t="str">
        <f>CONCATENATE("clovek-z-",LOWER(A38))</f>
        <v>clovek-z-mark</v>
      </c>
      <c r="R38" t="str">
        <f>CONCATENATE("people-z-",LOWER(A38))</f>
        <v>people-z-mark</v>
      </c>
      <c r="S38" t="str">
        <f t="shared" si="14"/>
        <v>breed [ people-z-mark clovek-z-mark ]</v>
      </c>
      <c r="T38" t="str">
        <f t="shared" si="7"/>
        <v>breed [ people-z-mark clovek-z-mark ]</v>
      </c>
      <c r="U38" t="str">
        <f t="shared" si="8"/>
        <v>vytvorit-people-z-mark</v>
      </c>
      <c r="V38" t="str">
        <f>CONCATENATE("to vytvorit-",R38,"
 create-",R38," ",I38," [
set size 1
set color yellow
set-age
set-gender
set population-growth ",O38, " 
set home-color ",F38, " 
set prispevek ",D38, "
set home-type ",B39,"
move-to one-of patches with [ pcolor = ",F38," ]
]
end")</f>
        <v>to vytvorit-people-z-mark
 create-people-z-mark 100 [
set size 1
set color yellow
set-age
set-gender
set population-growth 1 
set home-color 137 
set prispevek 1696
set home-type Duchy
move-to one-of patches with [ pcolor = 137 ]
]
end</v>
      </c>
    </row>
    <row r="39" spans="1:22" x14ac:dyDescent="0.25">
      <c r="A39" t="s">
        <v>84</v>
      </c>
      <c r="B39" t="s">
        <v>38</v>
      </c>
      <c r="C39">
        <v>1</v>
      </c>
      <c r="D39">
        <v>1108</v>
      </c>
      <c r="E39">
        <v>251</v>
      </c>
      <c r="F39">
        <v>28</v>
      </c>
      <c r="G39">
        <v>10</v>
      </c>
      <c r="H39">
        <v>15</v>
      </c>
      <c r="I39">
        <f t="shared" si="9"/>
        <v>1000</v>
      </c>
      <c r="J39">
        <f t="shared" si="10"/>
        <v>1500</v>
      </c>
      <c r="K39" s="7">
        <f t="shared" si="11"/>
        <v>0.5</v>
      </c>
      <c r="L39" s="8">
        <f t="shared" si="12"/>
        <v>1.5</v>
      </c>
      <c r="M39" s="10">
        <f t="shared" si="13"/>
        <v>7.8132351921598691E-5</v>
      </c>
      <c r="N39" s="9">
        <f t="shared" si="6"/>
        <v>1.0000781323519217</v>
      </c>
      <c r="O39" s="9" t="s">
        <v>161</v>
      </c>
      <c r="P39" s="13" t="s">
        <v>123</v>
      </c>
      <c r="Q39" t="str">
        <f>CONCATENATE("clovek-z-",LOWER(A39))</f>
        <v>clovek-z-mecklenburg</v>
      </c>
      <c r="R39" t="str">
        <f>CONCATENATE("people-z-",LOWER(A39))</f>
        <v>people-z-mecklenburg</v>
      </c>
      <c r="S39" t="str">
        <f t="shared" si="14"/>
        <v>breed [ people-z-mecklenburg clovek-z-mecklenburg ]</v>
      </c>
      <c r="T39" t="str">
        <f t="shared" si="7"/>
        <v>breed [ people-z-mecklenburg clovek-z-mecklenburg ]</v>
      </c>
      <c r="U39" t="str">
        <f t="shared" si="8"/>
        <v>vytvorit-people-z-mecklenburg</v>
      </c>
      <c r="V39" t="str">
        <f>CONCATENATE("to vytvorit-",R39,"
 create-",R39," ",I39," [
set size 1
set color yellow
set-age
set-gender
set population-growth ",O39, " 
set home-color ",F39, " 
set prispevek ",D39, "
set home-type ",B40,"
move-to one-of patches with [ pcolor = ",F39," ]
]
end")</f>
        <v>to vytvorit-people-z-mecklenburg
 create-people-z-mecklenburg 1000 [
set size 1
set color yellow
set-age
set-gender
set population-growth 1.00007813235192 
set home-color 28 
set prispevek 1108
set home-type FreeImperialCity
move-to one-of patches with [ pcolor = 28 ]
]
end</v>
      </c>
    </row>
    <row r="40" spans="1:22" x14ac:dyDescent="0.25">
      <c r="A40" t="s">
        <v>45</v>
      </c>
      <c r="B40" t="s">
        <v>191</v>
      </c>
      <c r="C40">
        <v>1</v>
      </c>
      <c r="D40">
        <v>713</v>
      </c>
      <c r="E40">
        <v>467</v>
      </c>
      <c r="F40">
        <v>64</v>
      </c>
      <c r="G40">
        <v>5</v>
      </c>
      <c r="H40">
        <v>6</v>
      </c>
      <c r="I40">
        <f t="shared" si="9"/>
        <v>500</v>
      </c>
      <c r="J40">
        <f t="shared" si="10"/>
        <v>600</v>
      </c>
      <c r="K40" s="7">
        <f t="shared" si="11"/>
        <v>0.19999999999999996</v>
      </c>
      <c r="L40" s="8">
        <f t="shared" si="12"/>
        <v>1.2</v>
      </c>
      <c r="M40" s="10">
        <f t="shared" si="13"/>
        <v>3.5093819923077015E-5</v>
      </c>
      <c r="N40" s="9">
        <f t="shared" si="6"/>
        <v>1.0000350938199232</v>
      </c>
      <c r="O40" s="9" t="s">
        <v>175</v>
      </c>
      <c r="P40" s="13" t="s">
        <v>138</v>
      </c>
      <c r="Q40" t="str">
        <f>CONCATENATE("clovek-z-",LOWER(A40))</f>
        <v>clovek-z-memmingen</v>
      </c>
      <c r="R40" t="str">
        <f>CONCATENATE("people-z-",LOWER(A40))</f>
        <v>people-z-memmingen</v>
      </c>
      <c r="S40" t="str">
        <f t="shared" si="14"/>
        <v>breed [ people-z-memmingen clovek-z-memmingen ]</v>
      </c>
      <c r="T40" t="str">
        <f t="shared" si="7"/>
        <v>breed [ people-z-memmingen clovek-z-memmingen ]</v>
      </c>
      <c r="U40" t="str">
        <f t="shared" si="8"/>
        <v>vytvorit-people-z-memmingen</v>
      </c>
      <c r="V40" t="str">
        <f>CONCATENATE("to vytvorit-",R40,"
 create-",R40," ",I40," [
set size 1
set color yellow
set-age
set-gender
set population-growth ",O40, " 
set home-color ",F40, " 
set prispevek ",D40, "
set home-type ",B41,"
move-to one-of patches with [ pcolor = ",F40," ]
]
end")</f>
        <v>to vytvorit-people-z-memmingen
 create-people-z-memmingen 500 [
set size 1
set color yellow
set-age
set-gender
set population-growth 1.00003509381992 
set home-color 64 
set prispevek 713
set home-type Prince-Bishopric
move-to one-of patches with [ pcolor = 64 ]
]
end</v>
      </c>
    </row>
    <row r="41" spans="1:22" x14ac:dyDescent="0.25">
      <c r="A41" t="s">
        <v>70</v>
      </c>
      <c r="B41" t="s">
        <v>29</v>
      </c>
      <c r="C41">
        <v>0</v>
      </c>
      <c r="D41">
        <v>1409</v>
      </c>
      <c r="E41">
        <v>342</v>
      </c>
      <c r="F41">
        <v>121</v>
      </c>
      <c r="G41">
        <v>10</v>
      </c>
      <c r="H41">
        <v>11</v>
      </c>
      <c r="I41">
        <f t="shared" si="9"/>
        <v>1000</v>
      </c>
      <c r="J41">
        <f t="shared" si="10"/>
        <v>1100</v>
      </c>
      <c r="K41" s="7">
        <f t="shared" si="11"/>
        <v>0.10000000000000009</v>
      </c>
      <c r="L41" s="8">
        <f t="shared" si="12"/>
        <v>1.1000000000000001</v>
      </c>
      <c r="M41" s="10">
        <f t="shared" si="13"/>
        <v>1.8337618151855238E-5</v>
      </c>
      <c r="N41" s="9">
        <f t="shared" si="6"/>
        <v>1.000018337618152</v>
      </c>
      <c r="O41" s="9" t="s">
        <v>163</v>
      </c>
      <c r="P41" s="13" t="s">
        <v>125</v>
      </c>
      <c r="Q41" t="str">
        <f>CONCATENATE("clovek-z-",LOWER(A41))</f>
        <v>clovek-z-munster</v>
      </c>
      <c r="R41" t="str">
        <f>CONCATENATE("people-z-",LOWER(A41))</f>
        <v>people-z-munster</v>
      </c>
      <c r="S41" t="str">
        <f t="shared" si="14"/>
        <v>breed [ people-z-munster clovek-z-munster ]</v>
      </c>
      <c r="T41" t="str">
        <f t="shared" si="7"/>
        <v>breed [ people-z-munster clovek-z-munster ]</v>
      </c>
      <c r="U41" t="str">
        <f t="shared" si="8"/>
        <v>vytvorit-people-z-munster</v>
      </c>
      <c r="V41" t="str">
        <f>CONCATENATE("to vytvorit-",R41,"
 create-",R41," ",I41," [
set size 1
set color yellow
set-age
set-gender
set population-growth ",O41, " 
set home-color ",F41, " 
set prispevek ",D41, "
set home-type ",B42,"
move-to one-of patches with [ pcolor = ",F41," ]
]
end")</f>
        <v>to vytvorit-people-z-munster
 create-people-z-munster 1000 [
set size 1
set color yellow
set-age
set-gender
set population-growth 1.00001833761815 
set home-color 121 
set prispevek 1409
set home-type County
move-to one-of patches with [ pcolor = 121 ]
]
end</v>
      </c>
    </row>
    <row r="42" spans="1:22" x14ac:dyDescent="0.25">
      <c r="A42" t="s">
        <v>71</v>
      </c>
      <c r="B42" t="s">
        <v>59</v>
      </c>
      <c r="C42">
        <v>1</v>
      </c>
      <c r="D42">
        <v>880</v>
      </c>
      <c r="E42">
        <v>340</v>
      </c>
      <c r="F42">
        <v>135</v>
      </c>
      <c r="G42">
        <v>3</v>
      </c>
      <c r="H42">
        <v>3</v>
      </c>
      <c r="I42">
        <f t="shared" si="9"/>
        <v>300</v>
      </c>
      <c r="J42">
        <f t="shared" si="10"/>
        <v>300</v>
      </c>
      <c r="K42" s="7">
        <f t="shared" si="11"/>
        <v>0</v>
      </c>
      <c r="L42" s="8">
        <f t="shared" si="12"/>
        <v>1</v>
      </c>
      <c r="M42" s="10">
        <f t="shared" si="13"/>
        <v>0</v>
      </c>
      <c r="N42" s="9">
        <f t="shared" si="6"/>
        <v>1</v>
      </c>
      <c r="O42" s="9">
        <v>1</v>
      </c>
      <c r="P42" s="13" t="s">
        <v>129</v>
      </c>
      <c r="Q42" t="str">
        <f>CONCATENATE("clovek-z-",LOWER(A42))</f>
        <v>clovek-z-nassau-siegen</v>
      </c>
      <c r="R42" t="str">
        <f>CONCATENATE("people-z-",LOWER(A42))</f>
        <v>people-z-nassau-siegen</v>
      </c>
      <c r="S42" t="str">
        <f t="shared" si="14"/>
        <v>breed [ people-z-nassau-siegen clovek-z-nassau-siegen ]</v>
      </c>
      <c r="T42" t="str">
        <f t="shared" si="7"/>
        <v>breed [ people-z-nassau-siegen clovek-z-nassau-siegen ]</v>
      </c>
      <c r="U42" t="str">
        <f t="shared" si="8"/>
        <v>vytvorit-people-z-nassau-siegen</v>
      </c>
      <c r="V42" t="str">
        <f>CONCATENATE("to vytvorit-",R42,"
 create-",R42," ",I42," [
set size 1
set color yellow
set-age
set-gender
set population-growth ",O42, " 
set home-color ",F42, " 
set prispevek ",D42, "
set home-type ",B43,"
move-to one-of patches with [ pcolor = ",F42," ]
]
end")</f>
        <v>to vytvorit-people-z-nassau-siegen
 create-people-z-nassau-siegen 300 [
set size 1
set color yellow
set-age
set-gender
set population-growth 1 
set home-color 135 
set prispevek 880
set home-type FreeImperialCity
move-to one-of patches with [ pcolor = 135 ]
]
end</v>
      </c>
    </row>
    <row r="43" spans="1:22" x14ac:dyDescent="0.25">
      <c r="A43" t="s">
        <v>89</v>
      </c>
      <c r="B43" t="s">
        <v>191</v>
      </c>
      <c r="C43">
        <v>1</v>
      </c>
      <c r="D43">
        <v>492</v>
      </c>
      <c r="E43">
        <v>133</v>
      </c>
      <c r="F43">
        <v>35</v>
      </c>
      <c r="G43">
        <v>6</v>
      </c>
      <c r="H43">
        <v>6</v>
      </c>
      <c r="I43">
        <f t="shared" si="9"/>
        <v>600</v>
      </c>
      <c r="J43">
        <f t="shared" si="10"/>
        <v>600</v>
      </c>
      <c r="K43" s="7">
        <f t="shared" si="11"/>
        <v>0</v>
      </c>
      <c r="L43" s="8">
        <f t="shared" si="12"/>
        <v>1</v>
      </c>
      <c r="M43" s="10">
        <f t="shared" si="13"/>
        <v>0</v>
      </c>
      <c r="N43" s="9">
        <f t="shared" si="6"/>
        <v>1</v>
      </c>
      <c r="O43" s="9">
        <v>1</v>
      </c>
      <c r="P43" s="13" t="s">
        <v>129</v>
      </c>
      <c r="Q43" t="str">
        <f>CONCATENATE("clovek-z-",LOWER(A43))</f>
        <v>clovek-z-nordhausen</v>
      </c>
      <c r="R43" t="str">
        <f>CONCATENATE("people-z-",LOWER(A43))</f>
        <v>people-z-nordhausen</v>
      </c>
      <c r="S43" t="str">
        <f t="shared" si="14"/>
        <v>breed [ people-z-nordhausen clovek-z-nordhausen ]</v>
      </c>
      <c r="T43" t="str">
        <f t="shared" si="7"/>
        <v>breed [ people-z-nordhausen clovek-z-nordhausen ]</v>
      </c>
      <c r="U43" t="str">
        <f t="shared" si="8"/>
        <v>vytvorit-people-z-nordhausen</v>
      </c>
      <c r="V43" t="str">
        <f>CONCATENATE("to vytvorit-",R43,"
 create-",R43," ",I43," [
set size 1
set color yellow
set-age
set-gender
set population-growth ",O43, " 
set home-color ",F43, " 
set prispevek ",D43, "
set home-type ",B44,"
move-to one-of patches with [ pcolor = ",F43," ]
]
end")</f>
        <v>to vytvorit-people-z-nordhausen
 create-people-z-nordhausen 600 [
set size 1
set color yellow
set-age
set-gender
set population-growth 1 
set home-color 35 
set prispevek 492
set home-type FreeImperialCity
move-to one-of patches with [ pcolor = 35 ]
]
end</v>
      </c>
    </row>
    <row r="44" spans="1:22" x14ac:dyDescent="0.25">
      <c r="A44" t="s">
        <v>42</v>
      </c>
      <c r="B44" t="s">
        <v>191</v>
      </c>
      <c r="C44">
        <v>1</v>
      </c>
      <c r="D44">
        <v>765</v>
      </c>
      <c r="E44">
        <v>368</v>
      </c>
      <c r="F44">
        <v>63</v>
      </c>
      <c r="G44">
        <v>6</v>
      </c>
      <c r="H44">
        <v>8</v>
      </c>
      <c r="I44">
        <f t="shared" si="9"/>
        <v>600</v>
      </c>
      <c r="J44">
        <f t="shared" si="10"/>
        <v>800</v>
      </c>
      <c r="K44" s="7">
        <f t="shared" si="11"/>
        <v>0.33333333333333326</v>
      </c>
      <c r="L44" s="8">
        <f t="shared" si="12"/>
        <v>1.3333333333333333</v>
      </c>
      <c r="M44" s="10">
        <f t="shared" si="13"/>
        <v>5.540312969721965E-5</v>
      </c>
      <c r="N44" s="9">
        <f t="shared" si="6"/>
        <v>1.0000554031296973</v>
      </c>
      <c r="O44" s="9" t="s">
        <v>165</v>
      </c>
      <c r="P44" s="13" t="s">
        <v>127</v>
      </c>
      <c r="Q44" t="str">
        <f>CONCATENATE("clovek-z-",LOWER(A44))</f>
        <v>clovek-z-nordlingen</v>
      </c>
      <c r="R44" t="str">
        <f>CONCATENATE("people-z-",LOWER(A44))</f>
        <v>people-z-nordlingen</v>
      </c>
      <c r="S44" t="str">
        <f t="shared" si="14"/>
        <v>breed [ people-z-nordlingen clovek-z-nordlingen ]</v>
      </c>
      <c r="T44" t="str">
        <f t="shared" si="7"/>
        <v>breed [ people-z-nordlingen clovek-z-nordlingen ]</v>
      </c>
      <c r="U44" t="str">
        <f t="shared" si="8"/>
        <v>vytvorit-people-z-nordlingen</v>
      </c>
      <c r="V44" t="str">
        <f>CONCATENATE("to vytvorit-",R44,"
 create-",R44," ",I44," [
set size 1
set color yellow
set-age
set-gender
set population-growth ",O44, " 
set home-color ",F44, " 
set prispevek ",D44, "
set home-type ",B45,"
move-to one-of patches with [ pcolor = ",F44," ]
]
end")</f>
        <v>to vytvorit-people-z-nordlingen
 create-people-z-nordlingen 600 [
set size 1
set color yellow
set-age
set-gender
set population-growth 1.0000554031297 
set home-color 63 
set prispevek 765
set home-type FreeImperialCity
move-to one-of patches with [ pcolor = 63 ]
]
end</v>
      </c>
    </row>
    <row r="45" spans="1:22" x14ac:dyDescent="0.25">
      <c r="A45" t="s">
        <v>21</v>
      </c>
      <c r="B45" t="s">
        <v>191</v>
      </c>
      <c r="C45">
        <v>1</v>
      </c>
      <c r="D45">
        <v>2080</v>
      </c>
      <c r="E45">
        <v>291</v>
      </c>
      <c r="F45">
        <v>4</v>
      </c>
      <c r="G45">
        <v>38</v>
      </c>
      <c r="I45">
        <f t="shared" si="9"/>
        <v>3800</v>
      </c>
      <c r="J45">
        <f t="shared" si="10"/>
        <v>0</v>
      </c>
      <c r="K45" s="7">
        <f t="shared" si="11"/>
        <v>0</v>
      </c>
      <c r="L45" s="8">
        <f t="shared" si="12"/>
        <v>1</v>
      </c>
      <c r="M45" s="10">
        <f t="shared" si="13"/>
        <v>0</v>
      </c>
      <c r="N45" s="9">
        <f t="shared" si="6"/>
        <v>1</v>
      </c>
      <c r="O45" s="9">
        <v>1</v>
      </c>
      <c r="P45" s="13" t="s">
        <v>129</v>
      </c>
      <c r="Q45" t="str">
        <f>CONCATENATE("clovek-z-",LOWER(A45))</f>
        <v>clovek-z-nuremberg</v>
      </c>
      <c r="R45" t="str">
        <f>CONCATENATE("people-z-",LOWER(A45))</f>
        <v>people-z-nuremberg</v>
      </c>
      <c r="S45" t="str">
        <f t="shared" si="14"/>
        <v>breed [ people-z-nuremberg clovek-z-nuremberg ]</v>
      </c>
      <c r="T45" t="str">
        <f t="shared" si="7"/>
        <v>breed [ people-z-nuremberg clovek-z-nuremberg ]</v>
      </c>
      <c r="U45" t="str">
        <f t="shared" si="8"/>
        <v>vytvorit-people-z-nuremberg</v>
      </c>
      <c r="V45" t="str">
        <f>CONCATENATE("to vytvorit-",R45,"
 create-",R45," ",I45," [
set size 1
set color yellow
set-age
set-gender
set population-growth ",O45, " 
set home-color ",F45, " 
set prispevek ",D45, "
set home-type ",B46,"
move-to one-of patches with [ pcolor = ",F45," ]
]
end")</f>
        <v>to vytvorit-people-z-nuremberg
 create-people-z-nuremberg 3800 [
set size 1
set color yellow
set-age
set-gender
set population-growth 1 
set home-color 4 
set prispevek 2080
set home-type Electorate
move-to one-of patches with [ pcolor = 4 ]
]
end</v>
      </c>
    </row>
    <row r="46" spans="1:22" x14ac:dyDescent="0.25">
      <c r="A46" t="s">
        <v>63</v>
      </c>
      <c r="B46" t="s">
        <v>66</v>
      </c>
      <c r="C46">
        <v>1</v>
      </c>
      <c r="D46">
        <v>2428</v>
      </c>
      <c r="E46">
        <v>393</v>
      </c>
      <c r="F46">
        <v>41</v>
      </c>
      <c r="G46">
        <v>8</v>
      </c>
      <c r="H46">
        <v>6</v>
      </c>
      <c r="I46">
        <f t="shared" si="9"/>
        <v>800</v>
      </c>
      <c r="J46">
        <f t="shared" si="10"/>
        <v>600</v>
      </c>
      <c r="K46" s="7">
        <f t="shared" si="11"/>
        <v>-0.25</v>
      </c>
      <c r="L46" s="8">
        <f t="shared" si="12"/>
        <v>0.75</v>
      </c>
      <c r="M46" s="10">
        <f t="shared" si="13"/>
        <v>-5.5243973866664353E-5</v>
      </c>
      <c r="N46" s="9">
        <f t="shared" si="6"/>
        <v>0.99994475602613331</v>
      </c>
      <c r="O46" s="9" t="s">
        <v>181</v>
      </c>
      <c r="P46" s="13" t="s">
        <v>144</v>
      </c>
      <c r="Q46" t="str">
        <f>CONCATENATE("clovek-z-",LOWER(A46))</f>
        <v>clovek-z-palatinate</v>
      </c>
      <c r="R46" t="str">
        <f>CONCATENATE("people-z-",LOWER(A46))</f>
        <v>people-z-palatinate</v>
      </c>
      <c r="S46" t="str">
        <f t="shared" si="14"/>
        <v>breed [ people-z-palatinate clovek-z-palatinate ]</v>
      </c>
      <c r="T46" t="str">
        <f t="shared" si="7"/>
        <v>breed [ people-z-palatinate clovek-z-palatinate ]</v>
      </c>
      <c r="U46" t="str">
        <f t="shared" si="8"/>
        <v>vytvorit-people-z-palatinate</v>
      </c>
      <c r="V46" t="str">
        <f>CONCATENATE("to vytvorit-",R46,"
 create-",R46," ",I46," [
set size 1
set color yellow
set-age
set-gender
set population-growth ",O46, " 
set home-color ",F46, " 
set prispevek ",D46, "
set home-type ",B47,"
move-to one-of patches with [ pcolor = ",F46," ]
]
end")</f>
        <v>to vytvorit-people-z-palatinate
 create-people-z-palatinate 800 [
set size 1
set color yellow
set-age
set-gender
set population-growth 0.999944756026133 
set home-color 41 
set prispevek 2428
set home-type Prince-Bishopric
move-to one-of patches with [ pcolor = 41 ]
]
end</v>
      </c>
    </row>
    <row r="47" spans="1:22" x14ac:dyDescent="0.25">
      <c r="A47" t="s">
        <v>37</v>
      </c>
      <c r="B47" t="s">
        <v>29</v>
      </c>
      <c r="C47">
        <v>0</v>
      </c>
      <c r="D47">
        <v>608</v>
      </c>
      <c r="E47">
        <v>374</v>
      </c>
      <c r="F47">
        <v>13</v>
      </c>
      <c r="G47">
        <v>4</v>
      </c>
      <c r="I47">
        <f t="shared" si="9"/>
        <v>400</v>
      </c>
      <c r="J47">
        <f t="shared" si="10"/>
        <v>0</v>
      </c>
      <c r="K47" s="7">
        <f t="shared" si="11"/>
        <v>0</v>
      </c>
      <c r="L47" s="8">
        <f t="shared" si="12"/>
        <v>1</v>
      </c>
      <c r="M47" s="10">
        <f t="shared" si="13"/>
        <v>0</v>
      </c>
      <c r="N47" s="9">
        <f t="shared" si="6"/>
        <v>1</v>
      </c>
      <c r="O47" s="9">
        <v>1</v>
      </c>
      <c r="P47" s="13" t="s">
        <v>129</v>
      </c>
      <c r="Q47" t="str">
        <f>CONCATENATE("clovek-z-",LOWER(A47))</f>
        <v>clovek-z-passau</v>
      </c>
      <c r="R47" t="str">
        <f>CONCATENATE("people-z-",LOWER(A47))</f>
        <v>people-z-passau</v>
      </c>
      <c r="S47" t="str">
        <f t="shared" si="14"/>
        <v>breed [ people-z-passau clovek-z-passau ]</v>
      </c>
      <c r="T47" t="str">
        <f t="shared" si="7"/>
        <v>breed [ people-z-passau clovek-z-passau ]</v>
      </c>
      <c r="U47" t="str">
        <f t="shared" si="8"/>
        <v>vytvorit-people-z-passau</v>
      </c>
      <c r="V47" t="str">
        <f>CONCATENATE("to vytvorit-",R47,"
 create-",R47," ",I47," [
set size 1
set color yellow
set-age
set-gender
set population-growth ",O47, " 
set home-color ",F47, " 
set prispevek ",D47, "
set home-type ",B48,"
move-to one-of patches with [ pcolor = ",F47," ]
]
end")</f>
        <v>to vytvorit-people-z-passau
 create-people-z-passau 400 [
set size 1
set color yellow
set-age
set-gender
set population-growth 1 
set home-color 13 
set prispevek 608
set home-type Duchy
move-to one-of patches with [ pcolor = 13 ]
]
end</v>
      </c>
    </row>
    <row r="48" spans="1:22" x14ac:dyDescent="0.25">
      <c r="A48" t="s">
        <v>35</v>
      </c>
      <c r="B48" t="s">
        <v>38</v>
      </c>
      <c r="C48">
        <v>1</v>
      </c>
      <c r="D48">
        <v>1070</v>
      </c>
      <c r="E48">
        <v>366</v>
      </c>
      <c r="F48">
        <v>12</v>
      </c>
      <c r="G48">
        <v>4</v>
      </c>
      <c r="H48">
        <v>5</v>
      </c>
      <c r="I48">
        <f t="shared" si="9"/>
        <v>400</v>
      </c>
      <c r="J48">
        <f t="shared" si="10"/>
        <v>500</v>
      </c>
      <c r="K48" s="7">
        <f t="shared" si="11"/>
        <v>0.25</v>
      </c>
      <c r="L48" s="8">
        <f t="shared" si="12"/>
        <v>1.25</v>
      </c>
      <c r="M48" s="10">
        <f t="shared" si="13"/>
        <v>4.2960134966019137E-5</v>
      </c>
      <c r="N48" s="9">
        <f t="shared" si="6"/>
        <v>1.0000429601349661</v>
      </c>
      <c r="O48" s="9" t="s">
        <v>182</v>
      </c>
      <c r="P48" s="13" t="s">
        <v>145</v>
      </c>
      <c r="Q48" t="str">
        <f>CONCATENATE("clovek-z-",LOWER(A48))</f>
        <v>clovek-z-pfalz-neuburg</v>
      </c>
      <c r="R48" t="str">
        <f>CONCATENATE("people-z-",LOWER(A48))</f>
        <v>people-z-pfalz-neuburg</v>
      </c>
      <c r="S48" t="str">
        <f t="shared" si="14"/>
        <v>breed [ people-z-pfalz-neuburg clovek-z-pfalz-neuburg ]</v>
      </c>
      <c r="T48" t="str">
        <f t="shared" si="7"/>
        <v>breed [ people-z-pfalz-neuburg clovek-z-pfalz-neuburg ]</v>
      </c>
      <c r="U48" t="str">
        <f t="shared" si="8"/>
        <v>vytvorit-people-z-pfalz-neuburg</v>
      </c>
      <c r="V48" t="str">
        <f>CONCATENATE("to vytvorit-",R48,"
 create-",R48," ",I48," [
set size 1
set color yellow
set-age
set-gender
set population-growth ",O48, " 
set home-color ",F48, " 
set prispevek ",D48, "
set home-type ",B49,"
move-to one-of patches with [ pcolor = ",F48," ]
]
end")</f>
        <v>to vytvorit-people-z-pfalz-neuburg
 create-people-z-pfalz-neuburg 400 [
set size 1
set color yellow
set-age
set-gender
set population-growth 1.00004296013497 
set home-color 12 
set prispevek 1070
set home-type County
move-to one-of patches with [ pcolor = 12 ]
]
end</v>
      </c>
    </row>
    <row r="49" spans="1:22" x14ac:dyDescent="0.25">
      <c r="A49" t="s">
        <v>56</v>
      </c>
      <c r="B49" t="s">
        <v>59</v>
      </c>
      <c r="C49">
        <v>1</v>
      </c>
      <c r="D49">
        <v>748</v>
      </c>
      <c r="E49">
        <v>475</v>
      </c>
      <c r="F49">
        <v>73</v>
      </c>
      <c r="G49">
        <v>1</v>
      </c>
      <c r="H49">
        <v>1</v>
      </c>
      <c r="I49">
        <f t="shared" si="9"/>
        <v>100</v>
      </c>
      <c r="J49">
        <f t="shared" si="10"/>
        <v>100</v>
      </c>
      <c r="K49" s="7">
        <f t="shared" si="11"/>
        <v>0</v>
      </c>
      <c r="L49" s="8">
        <f t="shared" si="12"/>
        <v>1</v>
      </c>
      <c r="M49" s="10">
        <f t="shared" si="13"/>
        <v>0</v>
      </c>
      <c r="N49" s="9">
        <f t="shared" si="6"/>
        <v>1</v>
      </c>
      <c r="O49" s="9">
        <v>1</v>
      </c>
      <c r="P49" s="13" t="s">
        <v>129</v>
      </c>
      <c r="Q49" t="str">
        <f>CONCATENATE("clovek-z-",LOWER(A49))</f>
        <v>clovek-z-pfalz-zweibrucken</v>
      </c>
      <c r="R49" t="str">
        <f>CONCATENATE("people-z-",LOWER(A49))</f>
        <v>people-z-pfalz-zweibrucken</v>
      </c>
      <c r="S49" t="str">
        <f t="shared" si="14"/>
        <v>breed [ people-z-pfalz-zweibrucken clovek-z-pfalz-zweibrucken ]</v>
      </c>
      <c r="T49" t="str">
        <f t="shared" si="7"/>
        <v>breed [ people-z-pfalz-zweibrucken clovek-z-pfalz-zweibrucken ]</v>
      </c>
      <c r="U49" t="str">
        <f t="shared" si="8"/>
        <v>vytvorit-people-z-pfalz-zweibrucken</v>
      </c>
      <c r="V49" t="str">
        <f>CONCATENATE("to vytvorit-",R49,"
 create-",R49," ",I49," [
set size 1
set color yellow
set-age
set-gender
set population-growth ",O49, " 
set home-color ",F49, " 
set prispevek ",D49, "
set home-type ",B50,"
move-to one-of patches with [ pcolor = ",F49," ]
]
end")</f>
        <v>to vytvorit-people-z-pfalz-zweibrucken
 create-people-z-pfalz-zweibrucken 100 [
set size 1
set color yellow
set-age
set-gender
set population-growth 1 
set home-color 73 
set prispevek 748
set home-type Duchy
move-to one-of patches with [ pcolor = 73 ]
]
end</v>
      </c>
    </row>
    <row r="50" spans="1:22" x14ac:dyDescent="0.25">
      <c r="A50" t="s">
        <v>77</v>
      </c>
      <c r="B50" t="s">
        <v>38</v>
      </c>
      <c r="C50">
        <v>1</v>
      </c>
      <c r="D50">
        <v>1137</v>
      </c>
      <c r="E50">
        <v>216</v>
      </c>
      <c r="F50">
        <v>91</v>
      </c>
      <c r="G50">
        <v>9</v>
      </c>
      <c r="H50">
        <v>12</v>
      </c>
      <c r="I50">
        <f t="shared" si="9"/>
        <v>900</v>
      </c>
      <c r="J50">
        <f t="shared" si="10"/>
        <v>1200</v>
      </c>
      <c r="K50" s="7">
        <f t="shared" si="11"/>
        <v>0.33333333333333326</v>
      </c>
      <c r="L50" s="8">
        <f t="shared" si="12"/>
        <v>1.3333333333333333</v>
      </c>
      <c r="M50" s="10">
        <f t="shared" si="13"/>
        <v>5.540312969721965E-5</v>
      </c>
      <c r="N50" s="9">
        <f t="shared" si="6"/>
        <v>1.0000554031296973</v>
      </c>
      <c r="O50" s="9" t="s">
        <v>165</v>
      </c>
      <c r="P50" s="13" t="s">
        <v>127</v>
      </c>
      <c r="Q50" t="str">
        <f>CONCATENATE("clovek-z-",LOWER(A50))</f>
        <v>clovek-z-pomerania-stettin</v>
      </c>
      <c r="R50" t="str">
        <f>CONCATENATE("people-z-",LOWER(A50))</f>
        <v>people-z-pomerania-stettin</v>
      </c>
      <c r="S50" t="str">
        <f t="shared" si="14"/>
        <v>breed [ people-z-pomerania-stettin clovek-z-pomerania-stettin ]</v>
      </c>
      <c r="T50" t="str">
        <f t="shared" si="7"/>
        <v>breed [ people-z-pomerania-stettin clovek-z-pomerania-stettin ]</v>
      </c>
      <c r="U50" t="str">
        <f t="shared" si="8"/>
        <v>vytvorit-people-z-pomerania-stettin</v>
      </c>
      <c r="V50" t="str">
        <f>CONCATENATE("to vytvorit-",R50,"
 create-",R50," ",I50," [
set size 1
set color yellow
set-age
set-gender
set population-growth ",O50, " 
set home-color ",F50, " 
set prispevek ",D50, "
set home-type ",B51,"
move-to one-of patches with [ pcolor = ",F50," ]
]
end")</f>
        <v>to vytvorit-people-z-pomerania-stettin
 create-people-z-pomerania-stettin 900 [
set size 1
set color yellow
set-age
set-gender
set population-growth 1.0000554031297 
set home-color 91 
set prispevek 1137
set home-type Duchy
move-to one-of patches with [ pcolor = 91 ]
]
end</v>
      </c>
    </row>
    <row r="51" spans="1:22" x14ac:dyDescent="0.25">
      <c r="A51" t="s">
        <v>79</v>
      </c>
      <c r="B51" t="s">
        <v>38</v>
      </c>
      <c r="C51">
        <v>1</v>
      </c>
      <c r="D51">
        <v>983</v>
      </c>
      <c r="E51">
        <v>254</v>
      </c>
      <c r="F51">
        <v>106</v>
      </c>
      <c r="G51">
        <v>1</v>
      </c>
      <c r="H51">
        <v>2</v>
      </c>
      <c r="I51">
        <f t="shared" si="9"/>
        <v>100</v>
      </c>
      <c r="J51">
        <f t="shared" si="10"/>
        <v>200</v>
      </c>
      <c r="K51" s="7">
        <f t="shared" si="11"/>
        <v>1</v>
      </c>
      <c r="L51" s="8">
        <f t="shared" si="12"/>
        <v>2</v>
      </c>
      <c r="M51" s="10">
        <f t="shared" si="13"/>
        <v>1.337605780138247E-4</v>
      </c>
      <c r="N51" s="9">
        <f t="shared" si="6"/>
        <v>1.0001337605780138</v>
      </c>
      <c r="O51" s="9" t="s">
        <v>183</v>
      </c>
      <c r="P51" s="13" t="s">
        <v>146</v>
      </c>
      <c r="Q51" t="str">
        <f>CONCATENATE("clovek-z-",LOWER(A51))</f>
        <v>clovek-z-pommern-wolgast</v>
      </c>
      <c r="R51" t="str">
        <f>CONCATENATE("people-z-",LOWER(A51))</f>
        <v>people-z-pommern-wolgast</v>
      </c>
      <c r="S51" t="str">
        <f t="shared" si="14"/>
        <v>breed [ people-z-pommern-wolgast clovek-z-pommern-wolgast ]</v>
      </c>
      <c r="T51" t="str">
        <f t="shared" si="7"/>
        <v>breed [ people-z-pommern-wolgast clovek-z-pommern-wolgast ]</v>
      </c>
      <c r="U51" t="str">
        <f t="shared" si="8"/>
        <v>vytvorit-people-z-pommern-wolgast</v>
      </c>
      <c r="V51" t="str">
        <f>CONCATENATE("to vytvorit-",R51,"
 create-",R51," ",I51," [
set size 1
set color yellow
set-age
set-gender
set population-growth ",O51, " 
set home-color ",F51, " 
set prispevek ",D51, "
set home-type ",B52,"
move-to one-of patches with [ pcolor = ",F51," ]
]
end")</f>
        <v>to vytvorit-people-z-pommern-wolgast
 create-people-z-pommern-wolgast 100 [
set size 1
set color yellow
set-age
set-gender
set population-growth 1.00013376057801 
set home-color 106 
set prispevek 983
set home-type County
move-to one-of patches with [ pcolor = 106 ]
]
end</v>
      </c>
    </row>
    <row r="52" spans="1:22" x14ac:dyDescent="0.25">
      <c r="A52" t="s">
        <v>72</v>
      </c>
      <c r="B52" t="s">
        <v>59</v>
      </c>
      <c r="C52">
        <v>1</v>
      </c>
      <c r="D52">
        <v>529</v>
      </c>
      <c r="E52">
        <v>280</v>
      </c>
      <c r="F52">
        <v>129</v>
      </c>
      <c r="G52">
        <v>5</v>
      </c>
      <c r="H52">
        <v>5</v>
      </c>
      <c r="I52">
        <f t="shared" si="9"/>
        <v>500</v>
      </c>
      <c r="J52">
        <f t="shared" si="10"/>
        <v>500</v>
      </c>
      <c r="K52" s="7">
        <f t="shared" si="11"/>
        <v>0</v>
      </c>
      <c r="L52" s="8">
        <f t="shared" si="12"/>
        <v>1</v>
      </c>
      <c r="M52" s="10">
        <f t="shared" si="13"/>
        <v>0</v>
      </c>
      <c r="N52" s="9">
        <f t="shared" si="6"/>
        <v>1</v>
      </c>
      <c r="O52" s="9">
        <v>1</v>
      </c>
      <c r="P52" s="13" t="s">
        <v>129</v>
      </c>
      <c r="Q52" t="str">
        <f>CONCATENATE("clovek-z-",LOWER(A52))</f>
        <v>clovek-z-ravensberg</v>
      </c>
      <c r="R52" t="str">
        <f>CONCATENATE("people-z-",LOWER(A52))</f>
        <v>people-z-ravensberg</v>
      </c>
      <c r="S52" t="str">
        <f t="shared" si="14"/>
        <v>breed [ people-z-ravensberg clovek-z-ravensberg ]</v>
      </c>
      <c r="T52" t="str">
        <f t="shared" si="7"/>
        <v>breed [ people-z-ravensberg clovek-z-ravensberg ]</v>
      </c>
      <c r="U52" t="str">
        <f t="shared" si="8"/>
        <v>vytvorit-people-z-ravensberg</v>
      </c>
      <c r="V52" t="str">
        <f>CONCATENATE("to vytvorit-",R52,"
 create-",R52," ",I52," [
set size 1
set color yellow
set-age
set-gender
set population-growth ",O52, " 
set home-color ",F52, " 
set prispevek ",D52, "
set home-type ",B53,"
move-to one-of patches with [ pcolor = ",F52," ]
]
end")</f>
        <v>to vytvorit-people-z-ravensberg
 create-people-z-ravensberg 500 [
set size 1
set color yellow
set-age
set-gender
set population-growth 1 
set home-color 129 
set prispevek 529
set home-type FreeImperialCity
move-to one-of patches with [ pcolor = 129 ]
]
end</v>
      </c>
    </row>
    <row r="53" spans="1:22" x14ac:dyDescent="0.25">
      <c r="A53" t="s">
        <v>13</v>
      </c>
      <c r="B53" t="s">
        <v>191</v>
      </c>
      <c r="C53">
        <v>0</v>
      </c>
      <c r="D53">
        <v>808</v>
      </c>
      <c r="E53">
        <v>322</v>
      </c>
      <c r="F53">
        <v>16</v>
      </c>
      <c r="G53">
        <v>22</v>
      </c>
      <c r="H53">
        <v>20</v>
      </c>
      <c r="I53">
        <f t="shared" si="9"/>
        <v>2200</v>
      </c>
      <c r="J53">
        <f t="shared" si="10"/>
        <v>2000</v>
      </c>
      <c r="K53" s="7">
        <f t="shared" si="11"/>
        <v>-9.0909090909090939E-2</v>
      </c>
      <c r="L53" s="8">
        <f t="shared" si="12"/>
        <v>0.90909090909090906</v>
      </c>
      <c r="M53" s="10">
        <f t="shared" si="13"/>
        <v>-1.8320148861351754E-5</v>
      </c>
      <c r="N53" s="9">
        <f t="shared" si="6"/>
        <v>0.99998167985113862</v>
      </c>
      <c r="O53" s="9" t="s">
        <v>184</v>
      </c>
      <c r="P53" s="13" t="s">
        <v>147</v>
      </c>
      <c r="Q53" t="str">
        <f>CONCATENATE("clovek-z-",LOWER(A53))</f>
        <v>clovek-z-regensburg</v>
      </c>
      <c r="R53" t="str">
        <f>CONCATENATE("people-z-",LOWER(A53))</f>
        <v>people-z-regensburg</v>
      </c>
      <c r="S53" t="str">
        <f t="shared" si="14"/>
        <v>breed [ people-z-regensburg clovek-z-regensburg ]</v>
      </c>
      <c r="T53" t="str">
        <f t="shared" si="7"/>
        <v>breed [ people-z-regensburg clovek-z-regensburg ]</v>
      </c>
      <c r="U53" t="str">
        <f t="shared" si="8"/>
        <v>vytvorit-people-z-regensburg</v>
      </c>
      <c r="V53" t="str">
        <f>CONCATENATE("to vytvorit-",R53,"
 create-",R53," ",I53," [
set size 1
set color yellow
set-age
set-gender
set population-growth ",O53, " 
set home-color ",F53, " 
set prispevek ",D53, "
set home-type ",B54,"
move-to one-of patches with [ pcolor = ",F53," ]
]
end")</f>
        <v>to vytvorit-people-z-regensburg
 create-people-z-regensburg 2200 [
set size 1
set color yellow
set-age
set-gender
set population-growth 0.999981679851139 
set home-color 16 
set prispevek 808
set home-type FreeImperialCity
move-to one-of patches with [ pcolor = 16 ]
]
end</v>
      </c>
    </row>
    <row r="54" spans="1:22" x14ac:dyDescent="0.25">
      <c r="A54" t="s">
        <v>119</v>
      </c>
      <c r="B54" t="s">
        <v>191</v>
      </c>
      <c r="C54">
        <v>1</v>
      </c>
      <c r="D54">
        <v>660</v>
      </c>
      <c r="E54">
        <v>325</v>
      </c>
      <c r="F54">
        <v>3</v>
      </c>
      <c r="G54">
        <v>6</v>
      </c>
      <c r="I54">
        <f t="shared" si="9"/>
        <v>600</v>
      </c>
      <c r="J54">
        <f t="shared" si="10"/>
        <v>0</v>
      </c>
      <c r="K54" s="7">
        <f t="shared" si="11"/>
        <v>0</v>
      </c>
      <c r="L54" s="8">
        <f t="shared" si="12"/>
        <v>1</v>
      </c>
      <c r="M54" s="10">
        <f t="shared" si="13"/>
        <v>0</v>
      </c>
      <c r="N54" s="9">
        <f t="shared" si="6"/>
        <v>1</v>
      </c>
      <c r="O54" s="9">
        <v>1</v>
      </c>
      <c r="P54" s="13" t="s">
        <v>129</v>
      </c>
      <c r="Q54" t="str">
        <f>CONCATENATE("clovek-z-",LOWER(A54))</f>
        <v>clovek-z-rothenburg-ob-der-tauber</v>
      </c>
      <c r="R54" t="str">
        <f>CONCATENATE("people-z-",LOWER(A54))</f>
        <v>people-z-rothenburg-ob-der-tauber</v>
      </c>
      <c r="S54" t="str">
        <f t="shared" si="14"/>
        <v>breed [ people-z-rothenburg-ob-der-tauber clovek-z-rothenburg-ob-der-tauber ]</v>
      </c>
      <c r="T54" t="str">
        <f t="shared" si="7"/>
        <v>breed [ people-z-rothenburg-ob-der-tauber clovek-z-rothenburg-ob-der-tauber ]</v>
      </c>
      <c r="U54" t="str">
        <f t="shared" si="8"/>
        <v>vytvorit-people-z-rothenburg-ob-der-tauber</v>
      </c>
      <c r="V54" t="str">
        <f>CONCATENATE("to vytvorit-",R54,"
 create-",R54," ",I54," [
set size 1
set color yellow
set-age
set-gender
set population-growth ",O54, " 
set home-color ",F54, " 
set prispevek ",D54, "
set home-type ",B55,"
move-to one-of patches with [ pcolor = ",F54," ]
]
end")</f>
        <v>to vytvorit-people-z-rothenburg-ob-der-tauber
 create-people-z-rothenburg-ob-der-tauber 600 [
set size 1
set color yellow
set-age
set-gender
set population-growth 1 
set home-color 3 
set prispevek 660
set home-type FreeImperialCity
move-to one-of patches with [ pcolor = 3 ]
]
end</v>
      </c>
    </row>
    <row r="55" spans="1:22" x14ac:dyDescent="0.25">
      <c r="A55" t="s">
        <v>46</v>
      </c>
      <c r="B55" t="s">
        <v>191</v>
      </c>
      <c r="C55">
        <v>1</v>
      </c>
      <c r="D55">
        <v>704</v>
      </c>
      <c r="E55">
        <v>498</v>
      </c>
      <c r="F55">
        <v>65</v>
      </c>
      <c r="G55">
        <v>1</v>
      </c>
      <c r="H55">
        <v>1</v>
      </c>
      <c r="I55">
        <f t="shared" si="9"/>
        <v>100</v>
      </c>
      <c r="J55">
        <f t="shared" si="10"/>
        <v>100</v>
      </c>
      <c r="K55" s="7">
        <f t="shared" si="11"/>
        <v>0</v>
      </c>
      <c r="L55" s="8">
        <f t="shared" si="12"/>
        <v>1</v>
      </c>
      <c r="M55" s="10">
        <f t="shared" si="13"/>
        <v>0</v>
      </c>
      <c r="N55" s="9">
        <f t="shared" si="6"/>
        <v>1</v>
      </c>
      <c r="O55" s="9">
        <v>1</v>
      </c>
      <c r="P55" s="13" t="s">
        <v>129</v>
      </c>
      <c r="Q55" t="str">
        <f>CONCATENATE("clovek-z-",LOWER(A55))</f>
        <v>clovek-z-rottweil</v>
      </c>
      <c r="R55" t="str">
        <f>CONCATENATE("people-z-",LOWER(A55))</f>
        <v>people-z-rottweil</v>
      </c>
      <c r="S55" t="str">
        <f t="shared" si="14"/>
        <v>breed [ people-z-rottweil clovek-z-rottweil ]</v>
      </c>
      <c r="T55" t="str">
        <f t="shared" si="7"/>
        <v>breed [ people-z-rottweil clovek-z-rottweil ]</v>
      </c>
      <c r="U55" t="str">
        <f t="shared" si="8"/>
        <v>vytvorit-people-z-rottweil</v>
      </c>
      <c r="V55" t="str">
        <f>CONCATENATE("to vytvorit-",R55,"
 create-",R55," ",I55," [
set size 1
set color yellow
set-age
set-gender
set population-growth ",O55, " 
set home-color ",F55, " 
set prispevek ",D55, "
set home-type ",B56,"
move-to one-of patches with [ pcolor = ",F55," ]
]
end")</f>
        <v>to vytvorit-people-z-rottweil
 create-people-z-rottweil 100 [
set size 1
set color yellow
set-age
set-gender
set population-growth 1 
set home-color 65 
set prispevek 704
set home-type Abbey
move-to one-of patches with [ pcolor = 65 ]
]
end</v>
      </c>
    </row>
    <row r="56" spans="1:22" x14ac:dyDescent="0.25">
      <c r="A56" t="s">
        <v>41</v>
      </c>
      <c r="B56" t="s">
        <v>50</v>
      </c>
      <c r="C56">
        <v>0</v>
      </c>
      <c r="D56">
        <v>882</v>
      </c>
      <c r="E56">
        <v>511</v>
      </c>
      <c r="F56">
        <v>57</v>
      </c>
      <c r="G56">
        <v>2</v>
      </c>
      <c r="I56">
        <f t="shared" si="9"/>
        <v>200</v>
      </c>
      <c r="J56">
        <f t="shared" si="10"/>
        <v>0</v>
      </c>
      <c r="K56" s="7">
        <f t="shared" si="11"/>
        <v>0</v>
      </c>
      <c r="L56" s="8">
        <f t="shared" si="12"/>
        <v>1</v>
      </c>
      <c r="M56" s="10">
        <f t="shared" si="13"/>
        <v>0</v>
      </c>
      <c r="N56" s="9">
        <f t="shared" si="6"/>
        <v>1</v>
      </c>
      <c r="O56" s="9">
        <v>1</v>
      </c>
      <c r="P56" s="13" t="s">
        <v>129</v>
      </c>
      <c r="Q56" t="str">
        <f>CONCATENATE("clovek-z-",LOWER(A56))</f>
        <v>clovek-z-salem</v>
      </c>
      <c r="R56" t="str">
        <f>CONCATENATE("people-z-",LOWER(A56))</f>
        <v>people-z-salem</v>
      </c>
      <c r="S56" t="str">
        <f t="shared" si="14"/>
        <v>breed [ people-z-salem clovek-z-salem ]</v>
      </c>
      <c r="T56" t="str">
        <f t="shared" si="7"/>
        <v>breed [ people-z-salem clovek-z-salem ]</v>
      </c>
      <c r="U56" t="str">
        <f t="shared" si="8"/>
        <v>vytvorit-people-z-salem</v>
      </c>
      <c r="V56" t="str">
        <f>CONCATENATE("to vytvorit-",R56,"
 create-",R56," ",I56," [
set size 1
set color yellow
set-age
set-gender
set population-growth ",O56, " 
set home-color ",F56, " 
set prispevek ",D56, "
set home-type ",B57,"
move-to one-of patches with [ pcolor = ",F56," ]
]
end")</f>
        <v>to vytvorit-people-z-salem
 create-people-z-salem 200 [
set size 1
set color yellow
set-age
set-gender
set population-growth 1 
set home-color 57 
set prispevek 882
set home-type Prince-Archbishopric
move-to one-of patches with [ pcolor = 57 ]
]
end</v>
      </c>
    </row>
    <row r="57" spans="1:22" x14ac:dyDescent="0.25">
      <c r="A57" t="s">
        <v>33</v>
      </c>
      <c r="B57" t="s">
        <v>93</v>
      </c>
      <c r="C57">
        <v>0</v>
      </c>
      <c r="D57">
        <v>2328</v>
      </c>
      <c r="E57">
        <v>455</v>
      </c>
      <c r="F57">
        <v>11</v>
      </c>
      <c r="G57">
        <v>7</v>
      </c>
      <c r="H57">
        <v>9</v>
      </c>
      <c r="I57">
        <f t="shared" si="9"/>
        <v>700</v>
      </c>
      <c r="J57">
        <f t="shared" si="10"/>
        <v>900</v>
      </c>
      <c r="K57" s="7">
        <f t="shared" si="11"/>
        <v>0.28571428571428581</v>
      </c>
      <c r="L57" s="8">
        <f t="shared" si="12"/>
        <v>1.2857142857142858</v>
      </c>
      <c r="M57" s="10">
        <f t="shared" si="13"/>
        <v>4.8390478404308338E-5</v>
      </c>
      <c r="N57" s="9">
        <f t="shared" si="6"/>
        <v>1.0000483904784043</v>
      </c>
      <c r="O57" s="9" t="s">
        <v>185</v>
      </c>
      <c r="P57" s="13" t="s">
        <v>148</v>
      </c>
      <c r="Q57" t="str">
        <f>CONCATENATE("clovek-z-",LOWER(A57))</f>
        <v>clovek-z-salzburg</v>
      </c>
      <c r="R57" t="str">
        <f>CONCATENATE("people-z-",LOWER(A57))</f>
        <v>people-z-salzburg</v>
      </c>
      <c r="S57" t="str">
        <f t="shared" si="14"/>
        <v>breed [ people-z-salzburg clovek-z-salzburg ]</v>
      </c>
      <c r="T57" t="str">
        <f t="shared" si="7"/>
        <v>breed [ people-z-salzburg clovek-z-salzburg ]</v>
      </c>
      <c r="U57" t="str">
        <f t="shared" si="8"/>
        <v>vytvorit-people-z-salzburg</v>
      </c>
      <c r="V57" t="str">
        <f>CONCATENATE("to vytvorit-",R57,"
 create-",R57," ",I57," [
set size 1
set color yellow
set-age
set-gender
set population-growth ",O57, " 
set home-color ",F57, " 
set prispevek ",D57, "
set home-type ",B58,"
move-to one-of patches with [ pcolor = ",F57," ]
]
end")</f>
        <v>to vytvorit-people-z-salzburg
 create-people-z-salzburg 700 [
set size 1
set color yellow
set-age
set-gender
set population-growth 1.0000483904784 
set home-color 11 
set prispevek 2328
set home-type Principality
move-to one-of patches with [ pcolor = 11 ]
]
end</v>
      </c>
    </row>
    <row r="58" spans="1:22" x14ac:dyDescent="0.25">
      <c r="A58" t="s">
        <v>86</v>
      </c>
      <c r="B58" t="s">
        <v>92</v>
      </c>
      <c r="C58">
        <v>1</v>
      </c>
      <c r="D58">
        <v>808</v>
      </c>
      <c r="E58">
        <v>236</v>
      </c>
      <c r="F58">
        <v>31</v>
      </c>
      <c r="G58">
        <v>2</v>
      </c>
      <c r="H58">
        <v>2</v>
      </c>
      <c r="I58">
        <f t="shared" si="9"/>
        <v>200</v>
      </c>
      <c r="J58">
        <f t="shared" si="10"/>
        <v>200</v>
      </c>
      <c r="K58" s="7">
        <f t="shared" si="11"/>
        <v>0</v>
      </c>
      <c r="L58" s="8">
        <f t="shared" si="12"/>
        <v>1</v>
      </c>
      <c r="M58" s="10">
        <f t="shared" si="13"/>
        <v>0</v>
      </c>
      <c r="N58" s="9">
        <f t="shared" si="6"/>
        <v>1</v>
      </c>
      <c r="O58" s="9">
        <v>1</v>
      </c>
      <c r="P58" s="13" t="s">
        <v>129</v>
      </c>
      <c r="Q58" t="str">
        <f>CONCATENATE("clovek-z-",LOWER(A58))</f>
        <v>clovek-z-saxony-lauenburg</v>
      </c>
      <c r="R58" t="str">
        <f>CONCATENATE("people-z-",LOWER(A58))</f>
        <v>people-z-saxony-lauenburg</v>
      </c>
      <c r="S58" t="str">
        <f t="shared" si="14"/>
        <v>breed [ people-z-saxony-lauenburg clovek-z-saxony-lauenburg ]</v>
      </c>
      <c r="T58" t="str">
        <f t="shared" si="7"/>
        <v>breed [ people-z-saxony-lauenburg clovek-z-saxony-lauenburg ]</v>
      </c>
      <c r="U58" t="str">
        <f t="shared" si="8"/>
        <v>vytvorit-people-z-saxony-lauenburg</v>
      </c>
      <c r="V58" t="str">
        <f>CONCATENATE("to vytvorit-",R58,"
 create-",R58," ",I58," [
set size 1
set color yellow
set-age
set-gender
set population-growth ",O58, " 
set home-color ",F58, " 
set prispevek ",D58, "
set home-type ",B59,"
move-to one-of patches with [ pcolor = ",F58," ]
]
end")</f>
        <v>to vytvorit-people-z-saxony-lauenburg
 create-people-z-saxony-lauenburg 200 [
set size 1
set color yellow
set-age
set-gender
set population-growth 1 
set home-color 31 
set prispevek 808
set home-type Principality
move-to one-of patches with [ pcolor = 31 ]
]
end</v>
      </c>
    </row>
    <row r="59" spans="1:22" x14ac:dyDescent="0.25">
      <c r="A59" t="s">
        <v>80</v>
      </c>
      <c r="B59" t="s">
        <v>92</v>
      </c>
      <c r="C59">
        <v>1</v>
      </c>
      <c r="D59">
        <v>642</v>
      </c>
      <c r="E59">
        <v>134</v>
      </c>
      <c r="F59">
        <v>103</v>
      </c>
      <c r="G59">
        <v>2</v>
      </c>
      <c r="H59">
        <v>4</v>
      </c>
      <c r="I59">
        <f t="shared" si="9"/>
        <v>200</v>
      </c>
      <c r="J59">
        <f t="shared" si="10"/>
        <v>400</v>
      </c>
      <c r="K59" s="7">
        <f t="shared" si="11"/>
        <v>1</v>
      </c>
      <c r="L59" s="8">
        <f t="shared" si="12"/>
        <v>2</v>
      </c>
      <c r="M59" s="10">
        <f t="shared" si="13"/>
        <v>1.337605780138247E-4</v>
      </c>
      <c r="N59" s="9">
        <f t="shared" si="6"/>
        <v>1.0001337605780138</v>
      </c>
      <c r="O59" s="9" t="s">
        <v>183</v>
      </c>
      <c r="P59" s="13" t="s">
        <v>146</v>
      </c>
      <c r="Q59" t="str">
        <f>CONCATENATE("clovek-z-",LOWER(A59))</f>
        <v>clovek-z-saxony-weimar</v>
      </c>
      <c r="R59" t="str">
        <f>CONCATENATE("people-z-",LOWER(A59))</f>
        <v>people-z-saxony-weimar</v>
      </c>
      <c r="S59" t="str">
        <f t="shared" si="14"/>
        <v>breed [ people-z-saxony-weimar clovek-z-saxony-weimar ]</v>
      </c>
      <c r="T59" t="str">
        <f t="shared" si="7"/>
        <v>breed [ people-z-saxony-weimar clovek-z-saxony-weimar ]</v>
      </c>
      <c r="U59" t="str">
        <f t="shared" si="8"/>
        <v>vytvorit-people-z-saxony-weimar</v>
      </c>
      <c r="V59" t="str">
        <f>CONCATENATE("to vytvorit-",R59,"
 create-",R59," ",I59," [
set size 1
set color yellow
set-age
set-gender
set population-growth ",O59, " 
set home-color ",F59, " 
set prispevek ",D59, "
set home-type ",B60,"
move-to one-of patches with [ pcolor = ",F59," ]
]
end")</f>
        <v>to vytvorit-people-z-saxony-weimar
 create-people-z-saxony-weimar 200 [
set size 1
set color yellow
set-age
set-gender
set population-growth 1.00013376057801 
set home-color 103 
set prispevek 642
set home-type FreeImperialCity
move-to one-of patches with [ pcolor = 103 ]
]
end</v>
      </c>
    </row>
    <row r="60" spans="1:22" x14ac:dyDescent="0.25">
      <c r="A60" t="s">
        <v>120</v>
      </c>
      <c r="B60" t="s">
        <v>191</v>
      </c>
      <c r="C60">
        <v>1</v>
      </c>
      <c r="D60">
        <v>765</v>
      </c>
      <c r="E60">
        <v>371</v>
      </c>
      <c r="F60">
        <v>68</v>
      </c>
      <c r="G60">
        <v>3</v>
      </c>
      <c r="H60">
        <v>6</v>
      </c>
      <c r="I60">
        <f t="shared" si="9"/>
        <v>300</v>
      </c>
      <c r="J60">
        <f t="shared" si="10"/>
        <v>600</v>
      </c>
      <c r="K60" s="7">
        <f t="shared" si="11"/>
        <v>1</v>
      </c>
      <c r="L60" s="8">
        <f t="shared" si="12"/>
        <v>2</v>
      </c>
      <c r="M60" s="10">
        <f t="shared" si="13"/>
        <v>1.337605780138247E-4</v>
      </c>
      <c r="N60" s="9">
        <f t="shared" si="6"/>
        <v>1.0001337605780138</v>
      </c>
      <c r="O60" s="9" t="s">
        <v>183</v>
      </c>
      <c r="P60" s="13" t="s">
        <v>146</v>
      </c>
      <c r="Q60" t="str">
        <f>CONCATENATE("clovek-z-",LOWER(A60))</f>
        <v>clovek-z-schwabisch-hall</v>
      </c>
      <c r="R60" t="str">
        <f>CONCATENATE("people-z-",LOWER(A60))</f>
        <v>people-z-schwabisch-hall</v>
      </c>
      <c r="S60" t="str">
        <f t="shared" si="14"/>
        <v>breed [ people-z-schwabisch-hall clovek-z-schwabisch-hall ]</v>
      </c>
      <c r="T60" t="str">
        <f t="shared" si="7"/>
        <v>breed [ people-z-schwabisch-hall clovek-z-schwabisch-hall ]</v>
      </c>
      <c r="U60" t="str">
        <f t="shared" si="8"/>
        <v>vytvorit-people-z-schwabisch-hall</v>
      </c>
      <c r="V60" t="str">
        <f>CONCATENATE("to vytvorit-",R60,"
 create-",R60," ",I60," [
set size 1
set color yellow
set-age
set-gender
set population-growth ",O60, " 
set home-color ",F60, " 
set prispevek ",D60, "
set home-type ",B61,"
move-to one-of patches with [ pcolor = ",F60," ]
]
end")</f>
        <v>to vytvorit-people-z-schwabisch-hall
 create-people-z-schwabisch-hall 300 [
set size 1
set color yellow
set-age
set-gender
set population-growth 1.00013376057801 
set home-color 68 
set prispevek 765
set home-type FreeImperialCity
move-to one-of patches with [ pcolor = 68 ]
]
end</v>
      </c>
    </row>
    <row r="61" spans="1:22" x14ac:dyDescent="0.25">
      <c r="A61" t="s">
        <v>28</v>
      </c>
      <c r="B61" t="s">
        <v>191</v>
      </c>
      <c r="C61">
        <v>1</v>
      </c>
      <c r="D61">
        <v>324</v>
      </c>
      <c r="E61">
        <v>261</v>
      </c>
      <c r="F61">
        <v>6</v>
      </c>
      <c r="G61">
        <v>4</v>
      </c>
      <c r="I61">
        <f t="shared" si="9"/>
        <v>400</v>
      </c>
      <c r="J61">
        <f t="shared" si="10"/>
        <v>0</v>
      </c>
      <c r="K61" s="7">
        <f t="shared" si="11"/>
        <v>0</v>
      </c>
      <c r="L61" s="8">
        <f t="shared" si="12"/>
        <v>1</v>
      </c>
      <c r="M61" s="10">
        <f t="shared" si="13"/>
        <v>0</v>
      </c>
      <c r="N61" s="9">
        <f t="shared" si="6"/>
        <v>1</v>
      </c>
      <c r="O61" s="9">
        <v>1</v>
      </c>
      <c r="P61" s="13" t="s">
        <v>129</v>
      </c>
      <c r="Q61" t="str">
        <f>CONCATENATE("clovek-z-",LOWER(A61))</f>
        <v>clovek-z-schweinfurt</v>
      </c>
      <c r="R61" t="str">
        <f>CONCATENATE("people-z-",LOWER(A61))</f>
        <v>people-z-schweinfurt</v>
      </c>
      <c r="S61" t="str">
        <f t="shared" si="14"/>
        <v>breed [ people-z-schweinfurt clovek-z-schweinfurt ]</v>
      </c>
      <c r="T61" t="str">
        <f t="shared" si="7"/>
        <v>breed [ people-z-schweinfurt clovek-z-schweinfurt ]</v>
      </c>
      <c r="U61" t="str">
        <f t="shared" si="8"/>
        <v>vytvorit-people-z-schweinfurt</v>
      </c>
      <c r="V61" t="str">
        <f>CONCATENATE("to vytvorit-",R61,"
 create-",R61," ",I61," [
set size 1
set color yellow
set-age
set-gender
set population-growth ",O61, " 
set home-color ",F61, " 
set prispevek ",D61, "
set home-type ",B62,"
move-to one-of patches with [ pcolor = ",F61," ]
]
end")</f>
        <v>to vytvorit-people-z-schweinfurt
 create-people-z-schweinfurt 400 [
set size 1
set color yellow
set-age
set-gender
set population-growth 1 
set home-color 6 
set prispevek 324
set home-type FreeImperialCity
move-to one-of patches with [ pcolor = 6 ]
]
end</v>
      </c>
    </row>
    <row r="62" spans="1:22" x14ac:dyDescent="0.25">
      <c r="A62" t="s">
        <v>15</v>
      </c>
      <c r="B62" t="s">
        <v>191</v>
      </c>
      <c r="C62">
        <v>1</v>
      </c>
      <c r="D62">
        <v>960</v>
      </c>
      <c r="E62">
        <v>309</v>
      </c>
      <c r="F62">
        <v>123</v>
      </c>
      <c r="G62">
        <v>10</v>
      </c>
      <c r="H62">
        <v>10</v>
      </c>
      <c r="I62">
        <f t="shared" si="9"/>
        <v>1000</v>
      </c>
      <c r="J62">
        <f t="shared" si="10"/>
        <v>1000</v>
      </c>
      <c r="K62" s="7">
        <f t="shared" si="11"/>
        <v>0</v>
      </c>
      <c r="L62" s="8">
        <f t="shared" si="12"/>
        <v>1</v>
      </c>
      <c r="M62" s="10">
        <f t="shared" si="13"/>
        <v>0</v>
      </c>
      <c r="N62" s="9">
        <f t="shared" si="6"/>
        <v>1</v>
      </c>
      <c r="O62" s="9">
        <v>1</v>
      </c>
      <c r="P62" s="13" t="s">
        <v>129</v>
      </c>
      <c r="Q62" t="str">
        <f>CONCATENATE("clovek-z-",LOWER(A62))</f>
        <v>clovek-z-soest</v>
      </c>
      <c r="R62" t="str">
        <f>CONCATENATE("people-z-",LOWER(A62))</f>
        <v>people-z-soest</v>
      </c>
      <c r="S62" t="str">
        <f t="shared" si="14"/>
        <v>breed [ people-z-soest clovek-z-soest ]</v>
      </c>
      <c r="T62" t="str">
        <f t="shared" si="7"/>
        <v>breed [ people-z-soest clovek-z-soest ]</v>
      </c>
      <c r="U62" t="str">
        <f t="shared" si="8"/>
        <v>vytvorit-people-z-soest</v>
      </c>
      <c r="V62" t="str">
        <f>CONCATENATE("to vytvorit-",R62,"
 create-",R62," ",I62," [
set size 1
set color yellow
set-age
set-gender
set population-growth ",O62, " 
set home-color ",F62, " 
set prispevek ",D62, "
set home-type ",B63,"
move-to one-of patches with [ pcolor = ",F62," ]
]
end")</f>
        <v>to vytvorit-people-z-soest
 create-people-z-soest 1000 [
set size 1
set color yellow
set-age
set-gender
set population-growth 1 
set home-color 123 
set prispevek 960
set home-type FreeImperialCity
move-to one-of patches with [ pcolor = 123 ]
]
end</v>
      </c>
    </row>
    <row r="63" spans="1:22" x14ac:dyDescent="0.25">
      <c r="A63" t="s">
        <v>16</v>
      </c>
      <c r="B63" t="s">
        <v>191</v>
      </c>
      <c r="C63">
        <v>1</v>
      </c>
      <c r="D63">
        <v>757</v>
      </c>
      <c r="E63">
        <v>399</v>
      </c>
      <c r="F63">
        <v>81</v>
      </c>
      <c r="G63">
        <v>13</v>
      </c>
      <c r="H63">
        <v>8</v>
      </c>
      <c r="I63">
        <f t="shared" si="9"/>
        <v>1300</v>
      </c>
      <c r="J63">
        <f t="shared" si="10"/>
        <v>800</v>
      </c>
      <c r="K63" s="7">
        <f t="shared" si="11"/>
        <v>-0.38461538461538458</v>
      </c>
      <c r="L63" s="8">
        <f t="shared" si="12"/>
        <v>0.61538461538461542</v>
      </c>
      <c r="M63" s="10">
        <f t="shared" si="13"/>
        <v>-9.3140602241113918E-5</v>
      </c>
      <c r="N63" s="9">
        <f t="shared" si="6"/>
        <v>0.99990685939775892</v>
      </c>
      <c r="O63" s="9" t="s">
        <v>186</v>
      </c>
      <c r="P63" s="13" t="s">
        <v>149</v>
      </c>
      <c r="Q63" t="str">
        <f>CONCATENATE("clovek-z-",LOWER(A63))</f>
        <v>clovek-z-speyer</v>
      </c>
      <c r="R63" t="str">
        <f>CONCATENATE("people-z-",LOWER(A63))</f>
        <v>people-z-speyer</v>
      </c>
      <c r="S63" t="str">
        <f t="shared" si="14"/>
        <v>breed [ people-z-speyer clovek-z-speyer ]</v>
      </c>
      <c r="T63" t="str">
        <f t="shared" si="7"/>
        <v>breed [ people-z-speyer clovek-z-speyer ]</v>
      </c>
      <c r="U63" t="str">
        <f t="shared" si="8"/>
        <v>vytvorit-people-z-speyer</v>
      </c>
      <c r="V63" t="str">
        <f>CONCATENATE("to vytvorit-",R63,"
 create-",R63," ",I63," [
set size 1
set color yellow
set-age
set-gender
set population-growth ",O63, " 
set home-color ",F63, " 
set prispevek ",D63, "
set home-type ",B64,"
move-to one-of patches with [ pcolor = ",F63," ]
]
end")</f>
        <v>to vytvorit-people-z-speyer
 create-people-z-speyer 1300 [
set size 1
set color yellow
set-age
set-gender
set population-growth 0.999906859397759 
set home-color 81 
set prispevek 757
set home-type FreeImperialCity
move-to one-of patches with [ pcolor = 81 ]
]
end</v>
      </c>
    </row>
    <row r="64" spans="1:22" x14ac:dyDescent="0.25">
      <c r="A64" t="s">
        <v>54</v>
      </c>
      <c r="B64" t="s">
        <v>191</v>
      </c>
      <c r="C64">
        <v>1</v>
      </c>
      <c r="D64">
        <v>1930</v>
      </c>
      <c r="E64">
        <v>503</v>
      </c>
      <c r="F64">
        <v>85</v>
      </c>
      <c r="G64">
        <v>20</v>
      </c>
      <c r="H64">
        <v>25</v>
      </c>
      <c r="I64">
        <f t="shared" si="9"/>
        <v>2000</v>
      </c>
      <c r="J64">
        <f t="shared" si="10"/>
        <v>2500</v>
      </c>
      <c r="K64" s="7">
        <f t="shared" si="11"/>
        <v>0.25</v>
      </c>
      <c r="L64" s="8">
        <f t="shared" si="12"/>
        <v>1.25</v>
      </c>
      <c r="M64" s="10">
        <f t="shared" si="13"/>
        <v>4.2960134966019137E-5</v>
      </c>
      <c r="N64" s="9">
        <f t="shared" si="6"/>
        <v>1.0000429601349661</v>
      </c>
      <c r="O64" s="9" t="s">
        <v>182</v>
      </c>
      <c r="P64" s="13" t="s">
        <v>145</v>
      </c>
      <c r="Q64" t="str">
        <f>CONCATENATE("clovek-z-",LOWER(A64))</f>
        <v>clovek-z-strasbourg</v>
      </c>
      <c r="R64" t="str">
        <f>CONCATENATE("people-z-",LOWER(A64))</f>
        <v>people-z-strasbourg</v>
      </c>
      <c r="S64" t="str">
        <f t="shared" si="14"/>
        <v>breed [ people-z-strasbourg clovek-z-strasbourg ]</v>
      </c>
      <c r="T64" t="str">
        <f t="shared" si="7"/>
        <v>breed [ people-z-strasbourg clovek-z-strasbourg ]</v>
      </c>
      <c r="U64" t="str">
        <f t="shared" si="8"/>
        <v>vytvorit-people-z-strasbourg</v>
      </c>
      <c r="V64" t="str">
        <f>CONCATENATE("to vytvorit-",R64,"
 create-",R64," ",I64," [
set size 1
set color yellow
set-age
set-gender
set population-growth ",O64, " 
set home-color ",F64, " 
set prispevek ",D64, "
set home-type ",B65,"
move-to one-of patches with [ pcolor = ",F64," ]
]
end")</f>
        <v>to vytvorit-people-z-strasbourg
 create-people-z-strasbourg 2000 [
set size 1
set color yellow
set-age
set-gender
set population-growth 1.00004296013497 
set home-color 85 
set prispevek 1930
set home-type Prince-Bishopric
move-to one-of patches with [ pcolor = 85 ]
]
end</v>
      </c>
    </row>
    <row r="65" spans="1:22" x14ac:dyDescent="0.25">
      <c r="A65" t="s">
        <v>17</v>
      </c>
      <c r="B65" t="s">
        <v>29</v>
      </c>
      <c r="C65">
        <v>0</v>
      </c>
      <c r="D65">
        <v>2428</v>
      </c>
      <c r="E65">
        <v>481</v>
      </c>
      <c r="F65">
        <v>43</v>
      </c>
      <c r="G65">
        <v>8</v>
      </c>
      <c r="H65">
        <v>5</v>
      </c>
      <c r="I65">
        <f t="shared" si="9"/>
        <v>800</v>
      </c>
      <c r="J65">
        <f t="shared" si="10"/>
        <v>500</v>
      </c>
      <c r="K65" s="7">
        <f t="shared" si="11"/>
        <v>-0.375</v>
      </c>
      <c r="L65" s="8">
        <f t="shared" si="12"/>
        <v>0.625</v>
      </c>
      <c r="M65" s="10">
        <f t="shared" si="13"/>
        <v>-9.0173238573130278E-5</v>
      </c>
      <c r="N65" s="9">
        <f t="shared" si="6"/>
        <v>0.99990982676142692</v>
      </c>
      <c r="O65" s="9" t="s">
        <v>187</v>
      </c>
      <c r="P65" s="13" t="s">
        <v>150</v>
      </c>
      <c r="Q65" t="str">
        <f>CONCATENATE("clovek-z-",LOWER(A65))</f>
        <v>clovek-z-trier</v>
      </c>
      <c r="R65" t="str">
        <f>CONCATENATE("people-z-",LOWER(A65))</f>
        <v>people-z-trier</v>
      </c>
      <c r="S65" t="str">
        <f t="shared" si="14"/>
        <v>breed [ people-z-trier clovek-z-trier ]</v>
      </c>
      <c r="T65" t="str">
        <f t="shared" si="7"/>
        <v>breed [ people-z-trier clovek-z-trier ]</v>
      </c>
      <c r="U65" t="str">
        <f t="shared" si="8"/>
        <v>vytvorit-people-z-trier</v>
      </c>
      <c r="V65" t="str">
        <f>CONCATENATE("to vytvorit-",R65,"
 create-",R65," ",I65," [
set size 1
set color yellow
set-age
set-gender
set population-growth ",O65, " 
set home-color ",F65, " 
set prispevek ",D65, "
set home-type ",B66,"
move-to one-of patches with [ pcolor = ",F65," ]
]
end")</f>
        <v>to vytvorit-people-z-trier
 create-people-z-trier 800 [
set size 1
set color yellow
set-age
set-gender
set population-growth 0.999909826761427 
set home-color 43 
set prispevek 2428
set home-type FreeImperialCity
move-to one-of patches with [ pcolor = 43 ]
]
end</v>
      </c>
    </row>
    <row r="66" spans="1:22" x14ac:dyDescent="0.25">
      <c r="A66" t="s">
        <v>44</v>
      </c>
      <c r="B66" t="s">
        <v>191</v>
      </c>
      <c r="C66">
        <v>0</v>
      </c>
      <c r="D66">
        <v>757</v>
      </c>
      <c r="E66">
        <v>517</v>
      </c>
      <c r="F66">
        <v>58</v>
      </c>
      <c r="G66">
        <v>3</v>
      </c>
      <c r="H66">
        <v>4</v>
      </c>
      <c r="I66">
        <f t="shared" si="9"/>
        <v>300</v>
      </c>
      <c r="J66">
        <f t="shared" si="10"/>
        <v>400</v>
      </c>
      <c r="K66" s="7">
        <f t="shared" si="11"/>
        <v>0.33333333333333326</v>
      </c>
      <c r="L66" s="8">
        <f t="shared" ref="L66:L97" si="15">1+K66</f>
        <v>1.3333333333333333</v>
      </c>
      <c r="M66" s="10">
        <f t="shared" ref="M66:M97" si="16">(L66^(0.01)-1)/52</f>
        <v>5.540312969721965E-5</v>
      </c>
      <c r="N66" s="9">
        <f t="shared" si="6"/>
        <v>1.0000554031296973</v>
      </c>
      <c r="O66" s="9" t="s">
        <v>165</v>
      </c>
      <c r="P66" s="13" t="s">
        <v>127</v>
      </c>
      <c r="Q66" t="str">
        <f>CONCATENATE("clovek-z-",LOWER(A66))</f>
        <v>clovek-z-uberlingen</v>
      </c>
      <c r="R66" t="str">
        <f>CONCATENATE("people-z-",LOWER(A66))</f>
        <v>people-z-uberlingen</v>
      </c>
      <c r="S66" t="str">
        <f t="shared" ref="S66:S97" si="17">CONCATENATE("breed [ ",R66," ",Q66," ]")</f>
        <v>breed [ people-z-uberlingen clovek-z-uberlingen ]</v>
      </c>
      <c r="T66" t="str">
        <f t="shared" si="7"/>
        <v>breed [ people-z-uberlingen clovek-z-uberlingen ]</v>
      </c>
      <c r="U66" t="str">
        <f t="shared" si="8"/>
        <v>vytvorit-people-z-uberlingen</v>
      </c>
      <c r="V66" t="str">
        <f>CONCATENATE("to vytvorit-",R66,"
 create-",R66," ",I66," [
set size 1
set color yellow
set-age
set-gender
set population-growth ",O66, " 
set home-color ",F66, " 
set prispevek ",D66, "
set home-type ",B67,"
move-to one-of patches with [ pcolor = ",F66," ]
]
end")</f>
        <v>to vytvorit-people-z-uberlingen
 create-people-z-uberlingen 300 [
set size 1
set color yellow
set-age
set-gender
set population-growth 1.0000554031297 
set home-color 58 
set prispevek 757
set home-type FreeImperialCity
move-to one-of patches with [ pcolor = 58 ]
]
end</v>
      </c>
    </row>
    <row r="67" spans="1:22" x14ac:dyDescent="0.25">
      <c r="A67" t="s">
        <v>18</v>
      </c>
      <c r="B67" t="s">
        <v>191</v>
      </c>
      <c r="C67">
        <v>1</v>
      </c>
      <c r="D67">
        <v>1548</v>
      </c>
      <c r="E67">
        <v>430</v>
      </c>
      <c r="F67">
        <v>51</v>
      </c>
      <c r="G67">
        <v>16</v>
      </c>
      <c r="H67">
        <v>21</v>
      </c>
      <c r="I67">
        <f t="shared" si="9"/>
        <v>1600</v>
      </c>
      <c r="J67">
        <f t="shared" si="10"/>
        <v>2100</v>
      </c>
      <c r="K67" s="7">
        <f t="shared" si="11"/>
        <v>0.3125</v>
      </c>
      <c r="L67" s="8">
        <f t="shared" si="15"/>
        <v>1.3125</v>
      </c>
      <c r="M67" s="10">
        <f t="shared" si="16"/>
        <v>5.2366113574748171E-5</v>
      </c>
      <c r="N67" s="9">
        <f t="shared" ref="N67:N70" si="18">1+M67</f>
        <v>1.0000523661135747</v>
      </c>
      <c r="O67" s="9" t="s">
        <v>188</v>
      </c>
      <c r="P67" s="13" t="s">
        <v>151</v>
      </c>
      <c r="Q67" t="str">
        <f>CONCATENATE("clovek-z-",LOWER(A67))</f>
        <v>clovek-z-ulm</v>
      </c>
      <c r="R67" t="str">
        <f>CONCATENATE("people-z-",LOWER(A67))</f>
        <v>people-z-ulm</v>
      </c>
      <c r="S67" t="str">
        <f t="shared" si="17"/>
        <v>breed [ people-z-ulm clovek-z-ulm ]</v>
      </c>
      <c r="T67" t="str">
        <f t="shared" ref="T67:T70" si="19">"breed [ "&amp;R67&amp;" "&amp;Q67&amp;" ]"</f>
        <v>breed [ people-z-ulm clovek-z-ulm ]</v>
      </c>
      <c r="U67" t="str">
        <f t="shared" ref="U67:U70" si="20">"vytvorit-"&amp;R67</f>
        <v>vytvorit-people-z-ulm</v>
      </c>
      <c r="V67" t="str">
        <f>CONCATENATE("to vytvorit-",R67,"
 create-",R67," ",I67," [
set size 1
set color yellow
set-age
set-gender
set population-growth ",O67, " 
set home-color ",F67, " 
set prispevek ",D67, "
set home-type ",B68,"
move-to one-of patches with [ pcolor = ",F67," ]
]
end")</f>
        <v>to vytvorit-people-z-ulm
 create-people-z-ulm 1600 [
set size 1
set color yellow
set-age
set-gender
set population-growth 1.00005236611357 
set home-color 51 
set prispevek 1548
set home-type FreeImperialCity
move-to one-of patches with [ pcolor = 51 ]
]
end</v>
      </c>
    </row>
    <row r="68" spans="1:22" x14ac:dyDescent="0.25">
      <c r="A68" t="s">
        <v>20</v>
      </c>
      <c r="B68" t="s">
        <v>191</v>
      </c>
      <c r="C68">
        <v>1</v>
      </c>
      <c r="D68">
        <v>757</v>
      </c>
      <c r="E68">
        <v>390</v>
      </c>
      <c r="F68">
        <v>84</v>
      </c>
      <c r="G68">
        <v>8</v>
      </c>
      <c r="H68">
        <v>10</v>
      </c>
      <c r="I68">
        <f t="shared" si="9"/>
        <v>800</v>
      </c>
      <c r="J68">
        <f t="shared" si="10"/>
        <v>1000</v>
      </c>
      <c r="K68" s="7">
        <f t="shared" si="11"/>
        <v>0.25</v>
      </c>
      <c r="L68" s="8">
        <f t="shared" si="15"/>
        <v>1.25</v>
      </c>
      <c r="M68" s="10">
        <f t="shared" si="16"/>
        <v>4.2960134966019137E-5</v>
      </c>
      <c r="N68" s="9">
        <f t="shared" si="18"/>
        <v>1.0000429601349661</v>
      </c>
      <c r="O68" s="9" t="s">
        <v>182</v>
      </c>
      <c r="P68" s="13" t="s">
        <v>145</v>
      </c>
      <c r="Q68" t="str">
        <f>CONCATENATE("clovek-z-",LOWER(A68))</f>
        <v>clovek-z-worms</v>
      </c>
      <c r="R68" t="str">
        <f>CONCATENATE("people-z-",LOWER(A68))</f>
        <v>people-z-worms</v>
      </c>
      <c r="S68" t="str">
        <f t="shared" si="17"/>
        <v>breed [ people-z-worms clovek-z-worms ]</v>
      </c>
      <c r="T68" t="str">
        <f t="shared" si="19"/>
        <v>breed [ people-z-worms clovek-z-worms ]</v>
      </c>
      <c r="U68" t="str">
        <f t="shared" si="20"/>
        <v>vytvorit-people-z-worms</v>
      </c>
      <c r="V68" t="str">
        <f>CONCATENATE("to vytvorit-",R68,"
 create-",R68," ",I68," [
set size 1
set color yellow
set-age
set-gender
set population-growth ",O68, " 
set home-color ",F68, " 
set prispevek ",D68, "
set home-type ",B69,"
move-to one-of patches with [ pcolor = ",F68," ]
]
end")</f>
        <v>to vytvorit-people-z-worms
 create-people-z-worms 800 [
set size 1
set color yellow
set-age
set-gender
set population-growth 1.00004296013497 
set home-color 84 
set prispevek 757
set home-type Duchy
move-to one-of patches with [ pcolor = 84 ]
]
end</v>
      </c>
    </row>
    <row r="69" spans="1:22" x14ac:dyDescent="0.25">
      <c r="A69" t="s">
        <v>40</v>
      </c>
      <c r="B69" t="s">
        <v>38</v>
      </c>
      <c r="C69">
        <v>1</v>
      </c>
      <c r="D69">
        <v>2428</v>
      </c>
      <c r="E69">
        <v>422</v>
      </c>
      <c r="F69">
        <v>55</v>
      </c>
      <c r="G69">
        <v>8</v>
      </c>
      <c r="H69">
        <v>9</v>
      </c>
      <c r="I69">
        <f t="shared" si="9"/>
        <v>800</v>
      </c>
      <c r="J69">
        <f t="shared" si="10"/>
        <v>900</v>
      </c>
      <c r="K69" s="7">
        <f t="shared" si="11"/>
        <v>0.125</v>
      </c>
      <c r="L69" s="8">
        <f t="shared" si="15"/>
        <v>1.125</v>
      </c>
      <c r="M69" s="10">
        <f t="shared" si="16"/>
        <v>2.2663928291336652E-5</v>
      </c>
      <c r="N69" s="9">
        <f t="shared" si="18"/>
        <v>1.0000226639282914</v>
      </c>
      <c r="O69" s="9" t="s">
        <v>189</v>
      </c>
      <c r="P69" s="13" t="s">
        <v>152</v>
      </c>
      <c r="Q69" t="str">
        <f>CONCATENATE("clovek-z-",LOWER(A69))</f>
        <v>clovek-z-wurttemberg</v>
      </c>
      <c r="R69" t="str">
        <f>CONCATENATE("people-z-",LOWER(A69))</f>
        <v>people-z-wurttemberg</v>
      </c>
      <c r="S69" t="str">
        <f t="shared" si="17"/>
        <v>breed [ people-z-wurttemberg clovek-z-wurttemberg ]</v>
      </c>
      <c r="T69" t="str">
        <f t="shared" si="19"/>
        <v>breed [ people-z-wurttemberg clovek-z-wurttemberg ]</v>
      </c>
      <c r="U69" t="str">
        <f t="shared" si="20"/>
        <v>vytvorit-people-z-wurttemberg</v>
      </c>
      <c r="V69" t="str">
        <f>CONCATENATE("to vytvorit-",R69,"
 create-",R69," ",I69," [
set size 1
set color yellow
set-age
set-gender
set population-growth ",O69, " 
set home-color ",F69, " 
set prispevek ",D69, "
set home-type ",B70,"
move-to one-of patches with [ pcolor = ",F69," ]
]
end")</f>
        <v>to vytvorit-people-z-wurttemberg
 create-people-z-wurttemberg 800 [
set size 1
set color yellow
set-age
set-gender
set population-growth 1.00002266392829 
set home-color 55 
set prispevek 2428
set home-type Prince-Bishopric
move-to one-of patches with [ pcolor = 55 ]
]
end</v>
      </c>
    </row>
    <row r="70" spans="1:22" x14ac:dyDescent="0.25">
      <c r="A70" t="s">
        <v>23</v>
      </c>
      <c r="B70" t="s">
        <v>29</v>
      </c>
      <c r="C70">
        <v>0</v>
      </c>
      <c r="D70">
        <v>1842</v>
      </c>
      <c r="E70">
        <v>298</v>
      </c>
      <c r="F70">
        <v>5</v>
      </c>
      <c r="G70">
        <v>7</v>
      </c>
      <c r="H70">
        <v>10</v>
      </c>
      <c r="I70">
        <f t="shared" si="9"/>
        <v>700</v>
      </c>
      <c r="J70">
        <f t="shared" si="10"/>
        <v>1000</v>
      </c>
      <c r="K70" s="7">
        <f t="shared" si="11"/>
        <v>0.4285714285714286</v>
      </c>
      <c r="L70" s="8">
        <f t="shared" si="15"/>
        <v>1.4285714285714286</v>
      </c>
      <c r="M70" s="10">
        <f t="shared" si="16"/>
        <v>6.8713804989184446E-5</v>
      </c>
      <c r="N70" s="9">
        <f t="shared" si="18"/>
        <v>1.0000687138049891</v>
      </c>
      <c r="O70" s="9" t="s">
        <v>190</v>
      </c>
      <c r="P70" s="13" t="s">
        <v>153</v>
      </c>
      <c r="Q70" t="str">
        <f>CONCATENATE("clovek-z-",LOWER(A70))</f>
        <v>clovek-z-wurzburg</v>
      </c>
      <c r="R70" t="str">
        <f>CONCATENATE("people-z-",LOWER(A70))</f>
        <v>people-z-wurzburg</v>
      </c>
      <c r="S70" t="str">
        <f t="shared" si="17"/>
        <v>breed [ people-z-wurzburg clovek-z-wurzburg ]</v>
      </c>
      <c r="T70" t="str">
        <f t="shared" si="19"/>
        <v>breed [ people-z-wurzburg clovek-z-wurzburg ]</v>
      </c>
      <c r="U70" t="str">
        <f t="shared" si="20"/>
        <v>vytvorit-people-z-wurzburg</v>
      </c>
      <c r="V70" t="str">
        <f>CONCATENATE("to vytvorit-",R70,"
 create-",R70," ",I70," [
set size 1
set color yellow
set-age
set-gender
set population-growth ",O70, " 
set home-color ",F70, " 
set prispevek ",D70, "
set home-type ",B71,"
move-to one-of patches with [ pcolor = ",F70," ]
]
end")</f>
        <v>to vytvorit-people-z-wurzburg
 create-people-z-wurzburg 700 [
set size 1
set color yellow
set-age
set-gender
set population-growth 1.00006871380499 
set home-color 5 
set prispevek 1842
set home-type 
move-to one-of patches with [ pcolor = 5 ]
]
end</v>
      </c>
    </row>
  </sheetData>
  <sortState ref="A1:T70">
    <sortCondition ref="Q1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zoomScaleNormal="100" workbookViewId="0">
      <selection activeCell="L23" sqref="L23"/>
    </sheetView>
  </sheetViews>
  <sheetFormatPr defaultRowHeight="15" x14ac:dyDescent="0.25"/>
  <cols>
    <col min="1" max="1" width="31.28515625" bestFit="1" customWidth="1"/>
    <col min="2" max="2" width="19.7109375" bestFit="1" customWidth="1"/>
    <col min="3" max="3" width="18.140625" bestFit="1" customWidth="1"/>
    <col min="4" max="4" width="26.5703125" bestFit="1" customWidth="1"/>
    <col min="5" max="5" width="22.42578125" bestFit="1" customWidth="1"/>
    <col min="6" max="6" width="9.140625" hidden="1" customWidth="1"/>
    <col min="12" max="12" width="20" bestFit="1" customWidth="1"/>
  </cols>
  <sheetData>
    <row r="1" spans="1:17" x14ac:dyDescent="0.25">
      <c r="A1" s="1" t="s">
        <v>107</v>
      </c>
      <c r="B1">
        <v>98</v>
      </c>
    </row>
    <row r="2" spans="1:17" x14ac:dyDescent="0.25">
      <c r="A2" s="1" t="s">
        <v>108</v>
      </c>
      <c r="B2">
        <v>20</v>
      </c>
    </row>
    <row r="3" spans="1:17" x14ac:dyDescent="0.25">
      <c r="A3" s="1" t="s">
        <v>19</v>
      </c>
      <c r="B3">
        <v>18</v>
      </c>
    </row>
    <row r="5" spans="1:17" x14ac:dyDescent="0.25">
      <c r="A5" s="2" t="s">
        <v>31</v>
      </c>
      <c r="B5" s="2" t="s">
        <v>94</v>
      </c>
      <c r="C5" s="2" t="s">
        <v>95</v>
      </c>
      <c r="D5" s="2" t="s">
        <v>96</v>
      </c>
      <c r="E5" s="2" t="s">
        <v>97</v>
      </c>
      <c r="G5" s="2" t="s">
        <v>106</v>
      </c>
      <c r="H5">
        <v>1500</v>
      </c>
      <c r="I5">
        <v>1600</v>
      </c>
      <c r="J5" t="s">
        <v>112</v>
      </c>
      <c r="L5" s="1"/>
      <c r="M5" s="1"/>
      <c r="N5" s="1"/>
      <c r="O5" s="1"/>
      <c r="P5" s="1"/>
      <c r="Q5" s="1"/>
    </row>
    <row r="6" spans="1:17" x14ac:dyDescent="0.25">
      <c r="A6" t="s">
        <v>21</v>
      </c>
      <c r="B6" t="s">
        <v>22</v>
      </c>
      <c r="C6">
        <v>1</v>
      </c>
      <c r="D6">
        <v>2080</v>
      </c>
      <c r="E6">
        <v>291</v>
      </c>
      <c r="G6">
        <v>4</v>
      </c>
      <c r="H6">
        <v>38</v>
      </c>
      <c r="J6" s="6">
        <f>IF((I6/H6)-1=-1,0,(I6/H6)-1)</f>
        <v>0</v>
      </c>
    </row>
    <row r="7" spans="1:17" x14ac:dyDescent="0.25">
      <c r="A7" t="s">
        <v>23</v>
      </c>
      <c r="B7" t="s">
        <v>29</v>
      </c>
      <c r="C7">
        <v>0</v>
      </c>
      <c r="D7">
        <v>1842</v>
      </c>
      <c r="E7">
        <v>298</v>
      </c>
      <c r="G7">
        <v>5</v>
      </c>
      <c r="H7">
        <v>7</v>
      </c>
      <c r="I7">
        <v>10</v>
      </c>
      <c r="J7" s="6">
        <f t="shared" ref="J7:J70" si="0">IF((I7/H7)-1=-1,0,(I7/H7)-1)</f>
        <v>0.4285714285714286</v>
      </c>
    </row>
    <row r="8" spans="1:17" x14ac:dyDescent="0.25">
      <c r="A8" t="s">
        <v>2</v>
      </c>
      <c r="B8" t="s">
        <v>29</v>
      </c>
      <c r="C8">
        <v>0</v>
      </c>
      <c r="D8">
        <v>1690</v>
      </c>
      <c r="E8">
        <v>250</v>
      </c>
      <c r="G8">
        <v>7</v>
      </c>
      <c r="H8">
        <v>7</v>
      </c>
      <c r="I8">
        <v>12</v>
      </c>
      <c r="J8" s="6">
        <f t="shared" si="0"/>
        <v>0.71428571428571419</v>
      </c>
    </row>
    <row r="9" spans="1:17" x14ac:dyDescent="0.25">
      <c r="A9" t="s">
        <v>24</v>
      </c>
      <c r="B9" t="s">
        <v>30</v>
      </c>
      <c r="C9">
        <v>1</v>
      </c>
      <c r="D9">
        <v>1407</v>
      </c>
      <c r="E9">
        <v>225</v>
      </c>
      <c r="G9">
        <v>1</v>
      </c>
      <c r="H9">
        <v>2</v>
      </c>
      <c r="I9">
        <v>2</v>
      </c>
      <c r="J9" s="6">
        <f t="shared" si="0"/>
        <v>0</v>
      </c>
    </row>
    <row r="10" spans="1:17" x14ac:dyDescent="0.25">
      <c r="A10" t="s">
        <v>25</v>
      </c>
      <c r="B10" t="s">
        <v>29</v>
      </c>
      <c r="C10">
        <v>0</v>
      </c>
      <c r="D10">
        <v>1128</v>
      </c>
      <c r="E10">
        <v>348</v>
      </c>
      <c r="G10">
        <v>9</v>
      </c>
      <c r="H10">
        <v>2</v>
      </c>
      <c r="I10">
        <v>2</v>
      </c>
      <c r="J10" s="6">
        <f t="shared" si="0"/>
        <v>0</v>
      </c>
    </row>
    <row r="11" spans="1:17" x14ac:dyDescent="0.25">
      <c r="A11" t="s">
        <v>26</v>
      </c>
      <c r="B11" t="s">
        <v>22</v>
      </c>
      <c r="C11">
        <v>1</v>
      </c>
      <c r="D11">
        <v>660</v>
      </c>
      <c r="E11">
        <v>325</v>
      </c>
      <c r="G11">
        <v>3</v>
      </c>
      <c r="H11">
        <v>6</v>
      </c>
      <c r="J11" s="6">
        <f t="shared" si="0"/>
        <v>0</v>
      </c>
    </row>
    <row r="12" spans="1:17" x14ac:dyDescent="0.25">
      <c r="A12" t="s">
        <v>27</v>
      </c>
      <c r="B12" t="s">
        <v>30</v>
      </c>
      <c r="C12">
        <v>1</v>
      </c>
      <c r="D12">
        <v>465</v>
      </c>
      <c r="E12">
        <v>320</v>
      </c>
      <c r="G12">
        <v>2</v>
      </c>
      <c r="H12">
        <v>3</v>
      </c>
      <c r="J12" s="6">
        <f t="shared" si="0"/>
        <v>0</v>
      </c>
    </row>
    <row r="13" spans="1:17" x14ac:dyDescent="0.25">
      <c r="A13" t="s">
        <v>28</v>
      </c>
      <c r="B13" t="s">
        <v>22</v>
      </c>
      <c r="C13">
        <v>1</v>
      </c>
      <c r="D13">
        <v>324</v>
      </c>
      <c r="E13">
        <v>261</v>
      </c>
      <c r="G13">
        <v>6</v>
      </c>
      <c r="H13">
        <v>4</v>
      </c>
      <c r="J13" s="6">
        <f t="shared" si="0"/>
        <v>0</v>
      </c>
    </row>
    <row r="14" spans="1:17" x14ac:dyDescent="0.25">
      <c r="A14" s="2" t="s">
        <v>32</v>
      </c>
      <c r="B14" s="2"/>
      <c r="C14" s="2"/>
      <c r="D14" s="2"/>
      <c r="J14" s="6"/>
    </row>
    <row r="15" spans="1:17" x14ac:dyDescent="0.25">
      <c r="A15" t="s">
        <v>34</v>
      </c>
      <c r="B15" t="s">
        <v>38</v>
      </c>
      <c r="C15">
        <v>0</v>
      </c>
      <c r="D15">
        <v>2428</v>
      </c>
      <c r="E15">
        <v>420</v>
      </c>
      <c r="F15" t="s">
        <v>99</v>
      </c>
      <c r="G15">
        <v>15</v>
      </c>
      <c r="H15">
        <v>13</v>
      </c>
      <c r="I15">
        <v>20</v>
      </c>
      <c r="J15" s="6">
        <f t="shared" si="0"/>
        <v>0.53846153846153855</v>
      </c>
    </row>
    <row r="16" spans="1:17" x14ac:dyDescent="0.25">
      <c r="A16" t="s">
        <v>33</v>
      </c>
      <c r="B16" t="s">
        <v>93</v>
      </c>
      <c r="C16">
        <v>0</v>
      </c>
      <c r="D16">
        <v>2328</v>
      </c>
      <c r="E16">
        <v>455</v>
      </c>
      <c r="G16">
        <v>11</v>
      </c>
      <c r="H16">
        <v>7</v>
      </c>
      <c r="I16">
        <v>9</v>
      </c>
      <c r="J16" s="6">
        <f t="shared" si="0"/>
        <v>0.28571428571428581</v>
      </c>
    </row>
    <row r="17" spans="1:10" x14ac:dyDescent="0.25">
      <c r="A17" t="s">
        <v>35</v>
      </c>
      <c r="B17" t="s">
        <v>38</v>
      </c>
      <c r="C17">
        <v>1</v>
      </c>
      <c r="D17">
        <v>1070</v>
      </c>
      <c r="E17">
        <v>366</v>
      </c>
      <c r="G17">
        <v>12</v>
      </c>
      <c r="H17">
        <v>4</v>
      </c>
      <c r="I17">
        <v>5</v>
      </c>
      <c r="J17" s="6">
        <f t="shared" si="0"/>
        <v>0.25</v>
      </c>
    </row>
    <row r="18" spans="1:10" x14ac:dyDescent="0.25">
      <c r="A18" t="s">
        <v>13</v>
      </c>
      <c r="B18" t="s">
        <v>22</v>
      </c>
      <c r="C18">
        <v>0</v>
      </c>
      <c r="D18">
        <v>808</v>
      </c>
      <c r="E18">
        <v>322</v>
      </c>
      <c r="G18">
        <v>16</v>
      </c>
      <c r="H18">
        <v>22</v>
      </c>
      <c r="I18">
        <v>20</v>
      </c>
      <c r="J18" s="6">
        <f t="shared" si="0"/>
        <v>-9.0909090909090939E-2</v>
      </c>
    </row>
    <row r="19" spans="1:10" x14ac:dyDescent="0.25">
      <c r="A19" t="s">
        <v>36</v>
      </c>
      <c r="B19" t="s">
        <v>29</v>
      </c>
      <c r="C19">
        <v>0</v>
      </c>
      <c r="D19">
        <v>676</v>
      </c>
      <c r="E19">
        <v>392</v>
      </c>
      <c r="G19">
        <v>14</v>
      </c>
      <c r="H19">
        <v>1</v>
      </c>
      <c r="I19">
        <v>1</v>
      </c>
      <c r="J19" s="6">
        <f t="shared" si="0"/>
        <v>0</v>
      </c>
    </row>
    <row r="20" spans="1:10" x14ac:dyDescent="0.25">
      <c r="A20" t="s">
        <v>37</v>
      </c>
      <c r="B20" t="s">
        <v>29</v>
      </c>
      <c r="C20">
        <v>0</v>
      </c>
      <c r="D20">
        <v>608</v>
      </c>
      <c r="E20">
        <v>374</v>
      </c>
      <c r="G20">
        <v>13</v>
      </c>
      <c r="H20">
        <v>4</v>
      </c>
      <c r="J20" s="6">
        <f t="shared" si="0"/>
        <v>0</v>
      </c>
    </row>
    <row r="21" spans="1:10" x14ac:dyDescent="0.25">
      <c r="A21" s="2" t="s">
        <v>39</v>
      </c>
      <c r="B21" s="2"/>
      <c r="C21" s="2"/>
      <c r="D21" s="2"/>
      <c r="J21" s="6"/>
    </row>
    <row r="22" spans="1:10" x14ac:dyDescent="0.25">
      <c r="A22" t="s">
        <v>40</v>
      </c>
      <c r="B22" t="s">
        <v>38</v>
      </c>
      <c r="C22">
        <v>1</v>
      </c>
      <c r="D22">
        <v>2428</v>
      </c>
      <c r="E22">
        <v>422</v>
      </c>
      <c r="F22" t="s">
        <v>98</v>
      </c>
      <c r="G22">
        <v>55</v>
      </c>
      <c r="H22">
        <v>8</v>
      </c>
      <c r="I22">
        <v>9</v>
      </c>
      <c r="J22" s="6">
        <f t="shared" si="0"/>
        <v>0.125</v>
      </c>
    </row>
    <row r="23" spans="1:10" x14ac:dyDescent="0.25">
      <c r="A23" t="s">
        <v>18</v>
      </c>
      <c r="B23" t="s">
        <v>22</v>
      </c>
      <c r="C23">
        <v>1</v>
      </c>
      <c r="D23">
        <v>1548</v>
      </c>
      <c r="E23">
        <v>430</v>
      </c>
      <c r="G23">
        <v>51</v>
      </c>
      <c r="H23">
        <v>16</v>
      </c>
      <c r="I23">
        <v>21</v>
      </c>
      <c r="J23" s="6">
        <f t="shared" si="0"/>
        <v>0.3125</v>
      </c>
    </row>
    <row r="24" spans="1:10" x14ac:dyDescent="0.25">
      <c r="A24" t="s">
        <v>1</v>
      </c>
      <c r="B24" t="s">
        <v>22</v>
      </c>
      <c r="C24">
        <v>1</v>
      </c>
      <c r="D24">
        <v>1400</v>
      </c>
      <c r="E24">
        <v>408</v>
      </c>
      <c r="G24">
        <v>53</v>
      </c>
      <c r="H24">
        <v>30</v>
      </c>
      <c r="I24">
        <v>45</v>
      </c>
      <c r="J24" s="6">
        <f t="shared" si="0"/>
        <v>0.5</v>
      </c>
    </row>
    <row r="25" spans="1:10" x14ac:dyDescent="0.25">
      <c r="A25" t="s">
        <v>41</v>
      </c>
      <c r="B25" t="s">
        <v>50</v>
      </c>
      <c r="C25">
        <v>0</v>
      </c>
      <c r="D25">
        <v>882</v>
      </c>
      <c r="E25">
        <v>511</v>
      </c>
      <c r="F25" t="s">
        <v>100</v>
      </c>
      <c r="G25">
        <v>57</v>
      </c>
      <c r="H25">
        <v>2</v>
      </c>
      <c r="J25" s="6">
        <f t="shared" si="0"/>
        <v>0</v>
      </c>
    </row>
    <row r="26" spans="1:10" x14ac:dyDescent="0.25">
      <c r="A26" t="s">
        <v>42</v>
      </c>
      <c r="B26" t="s">
        <v>22</v>
      </c>
      <c r="C26">
        <v>1</v>
      </c>
      <c r="D26">
        <v>765</v>
      </c>
      <c r="E26">
        <v>368</v>
      </c>
      <c r="G26">
        <v>63</v>
      </c>
      <c r="H26">
        <v>6</v>
      </c>
      <c r="I26">
        <v>8</v>
      </c>
      <c r="J26" s="6">
        <f t="shared" si="0"/>
        <v>0.33333333333333326</v>
      </c>
    </row>
    <row r="27" spans="1:10" x14ac:dyDescent="0.25">
      <c r="A27" t="s">
        <v>43</v>
      </c>
      <c r="B27" t="s">
        <v>22</v>
      </c>
      <c r="C27">
        <v>1</v>
      </c>
      <c r="D27">
        <v>765</v>
      </c>
      <c r="E27">
        <v>371</v>
      </c>
      <c r="G27">
        <v>68</v>
      </c>
      <c r="H27">
        <v>3</v>
      </c>
      <c r="I27">
        <v>6</v>
      </c>
      <c r="J27" s="6">
        <f t="shared" si="0"/>
        <v>1</v>
      </c>
    </row>
    <row r="28" spans="1:10" x14ac:dyDescent="0.25">
      <c r="A28" t="s">
        <v>44</v>
      </c>
      <c r="B28" t="s">
        <v>22</v>
      </c>
      <c r="C28">
        <v>0</v>
      </c>
      <c r="D28">
        <v>757</v>
      </c>
      <c r="E28">
        <v>517</v>
      </c>
      <c r="F28" t="s">
        <v>100</v>
      </c>
      <c r="G28">
        <v>58</v>
      </c>
      <c r="H28">
        <v>3</v>
      </c>
      <c r="I28">
        <v>4</v>
      </c>
      <c r="J28" s="6">
        <f t="shared" si="0"/>
        <v>0.33333333333333326</v>
      </c>
    </row>
    <row r="29" spans="1:10" x14ac:dyDescent="0.25">
      <c r="A29" t="s">
        <v>10</v>
      </c>
      <c r="B29" t="s">
        <v>22</v>
      </c>
      <c r="C29">
        <v>1</v>
      </c>
      <c r="D29">
        <v>713</v>
      </c>
      <c r="E29">
        <v>419</v>
      </c>
      <c r="G29">
        <v>66</v>
      </c>
      <c r="H29">
        <v>7</v>
      </c>
      <c r="I29">
        <v>5</v>
      </c>
      <c r="J29" s="6">
        <f t="shared" si="0"/>
        <v>-0.2857142857142857</v>
      </c>
    </row>
    <row r="30" spans="1:10" x14ac:dyDescent="0.25">
      <c r="A30" t="s">
        <v>45</v>
      </c>
      <c r="B30" t="s">
        <v>22</v>
      </c>
      <c r="C30">
        <v>1</v>
      </c>
      <c r="D30">
        <v>713</v>
      </c>
      <c r="E30">
        <v>467</v>
      </c>
      <c r="G30">
        <v>64</v>
      </c>
      <c r="H30">
        <v>5</v>
      </c>
      <c r="I30">
        <v>6</v>
      </c>
      <c r="J30" s="6">
        <f t="shared" si="0"/>
        <v>0.19999999999999996</v>
      </c>
    </row>
    <row r="31" spans="1:10" x14ac:dyDescent="0.25">
      <c r="A31" t="s">
        <v>46</v>
      </c>
      <c r="B31" t="s">
        <v>22</v>
      </c>
      <c r="C31">
        <v>1</v>
      </c>
      <c r="D31">
        <v>704</v>
      </c>
      <c r="E31">
        <v>498</v>
      </c>
      <c r="G31">
        <v>65</v>
      </c>
      <c r="H31">
        <v>1</v>
      </c>
      <c r="I31">
        <v>1</v>
      </c>
      <c r="J31" s="6">
        <f t="shared" si="0"/>
        <v>0</v>
      </c>
    </row>
    <row r="32" spans="1:10" x14ac:dyDescent="0.25">
      <c r="A32" t="s">
        <v>47</v>
      </c>
      <c r="B32" t="s">
        <v>22</v>
      </c>
      <c r="C32">
        <v>1</v>
      </c>
      <c r="D32">
        <v>560</v>
      </c>
      <c r="E32">
        <v>520</v>
      </c>
      <c r="F32" t="s">
        <v>100</v>
      </c>
      <c r="G32">
        <v>56</v>
      </c>
      <c r="H32">
        <v>2</v>
      </c>
      <c r="I32">
        <v>2</v>
      </c>
      <c r="J32" s="6">
        <f t="shared" si="0"/>
        <v>0</v>
      </c>
    </row>
    <row r="33" spans="1:10" x14ac:dyDescent="0.25">
      <c r="A33" t="s">
        <v>48</v>
      </c>
      <c r="B33" t="s">
        <v>22</v>
      </c>
      <c r="C33">
        <v>1</v>
      </c>
      <c r="D33">
        <v>552</v>
      </c>
      <c r="E33">
        <v>386</v>
      </c>
      <c r="G33">
        <v>61</v>
      </c>
      <c r="H33">
        <v>6</v>
      </c>
      <c r="I33">
        <v>6</v>
      </c>
      <c r="J33" s="6">
        <f t="shared" si="0"/>
        <v>0</v>
      </c>
    </row>
    <row r="34" spans="1:10" x14ac:dyDescent="0.25">
      <c r="A34" s="14" t="s">
        <v>51</v>
      </c>
      <c r="B34" s="14"/>
      <c r="C34" s="14"/>
      <c r="D34" s="14"/>
      <c r="J34" s="6"/>
    </row>
    <row r="35" spans="1:10" x14ac:dyDescent="0.25">
      <c r="A35" t="s">
        <v>52</v>
      </c>
      <c r="B35" t="s">
        <v>38</v>
      </c>
      <c r="C35">
        <v>0</v>
      </c>
      <c r="D35">
        <v>2428</v>
      </c>
      <c r="E35">
        <v>565</v>
      </c>
      <c r="G35">
        <v>77</v>
      </c>
      <c r="H35">
        <v>16</v>
      </c>
      <c r="I35">
        <v>35</v>
      </c>
      <c r="J35" s="6">
        <f t="shared" si="0"/>
        <v>1.1875</v>
      </c>
    </row>
    <row r="36" spans="1:10" x14ac:dyDescent="0.25">
      <c r="A36" t="s">
        <v>53</v>
      </c>
      <c r="B36" t="s">
        <v>58</v>
      </c>
      <c r="C36">
        <v>1</v>
      </c>
      <c r="D36">
        <v>2074</v>
      </c>
      <c r="E36">
        <v>225</v>
      </c>
      <c r="G36">
        <v>76</v>
      </c>
      <c r="H36">
        <v>5</v>
      </c>
      <c r="I36">
        <v>6</v>
      </c>
      <c r="J36" s="6">
        <f t="shared" si="0"/>
        <v>0.19999999999999996</v>
      </c>
    </row>
    <row r="37" spans="1:10" x14ac:dyDescent="0.25">
      <c r="A37" t="s">
        <v>54</v>
      </c>
      <c r="B37" t="s">
        <v>22</v>
      </c>
      <c r="C37">
        <v>1</v>
      </c>
      <c r="D37">
        <v>1930</v>
      </c>
      <c r="E37">
        <v>503</v>
      </c>
      <c r="G37">
        <v>85</v>
      </c>
      <c r="H37">
        <v>20</v>
      </c>
      <c r="I37">
        <v>25</v>
      </c>
      <c r="J37" s="6">
        <f t="shared" si="0"/>
        <v>0.25</v>
      </c>
    </row>
    <row r="38" spans="1:10" x14ac:dyDescent="0.25">
      <c r="A38" t="s">
        <v>11</v>
      </c>
      <c r="B38" t="s">
        <v>22</v>
      </c>
      <c r="C38">
        <v>1</v>
      </c>
      <c r="D38">
        <v>1300</v>
      </c>
      <c r="E38">
        <v>340</v>
      </c>
      <c r="G38">
        <v>86</v>
      </c>
      <c r="H38">
        <v>12</v>
      </c>
      <c r="I38">
        <v>20</v>
      </c>
      <c r="J38" s="6">
        <f t="shared" si="0"/>
        <v>0.66666666666666674</v>
      </c>
    </row>
    <row r="39" spans="1:10" x14ac:dyDescent="0.25">
      <c r="A39" t="s">
        <v>55</v>
      </c>
      <c r="B39" t="s">
        <v>22</v>
      </c>
      <c r="C39">
        <v>1</v>
      </c>
      <c r="D39">
        <v>1165</v>
      </c>
      <c r="E39">
        <v>597</v>
      </c>
      <c r="G39">
        <v>72</v>
      </c>
      <c r="H39">
        <v>10</v>
      </c>
      <c r="I39">
        <v>11</v>
      </c>
      <c r="J39" s="6">
        <f t="shared" si="0"/>
        <v>0.10000000000000009</v>
      </c>
    </row>
    <row r="40" spans="1:10" x14ac:dyDescent="0.25">
      <c r="A40" t="s">
        <v>16</v>
      </c>
      <c r="B40" t="s">
        <v>22</v>
      </c>
      <c r="C40">
        <v>1</v>
      </c>
      <c r="D40">
        <v>757</v>
      </c>
      <c r="E40">
        <v>399</v>
      </c>
      <c r="G40">
        <v>81</v>
      </c>
      <c r="H40">
        <v>13</v>
      </c>
      <c r="I40">
        <v>8</v>
      </c>
      <c r="J40" s="6">
        <f t="shared" si="0"/>
        <v>-0.38461538461538458</v>
      </c>
    </row>
    <row r="41" spans="1:10" x14ac:dyDescent="0.25">
      <c r="A41" t="s">
        <v>20</v>
      </c>
      <c r="B41" t="s">
        <v>22</v>
      </c>
      <c r="C41">
        <v>1</v>
      </c>
      <c r="D41">
        <v>757</v>
      </c>
      <c r="E41">
        <v>390</v>
      </c>
      <c r="G41">
        <v>84</v>
      </c>
      <c r="H41">
        <v>8</v>
      </c>
      <c r="I41">
        <v>10</v>
      </c>
      <c r="J41" s="6">
        <f t="shared" si="0"/>
        <v>0.25</v>
      </c>
    </row>
    <row r="42" spans="1:10" x14ac:dyDescent="0.25">
      <c r="A42" t="s">
        <v>56</v>
      </c>
      <c r="B42" t="s">
        <v>59</v>
      </c>
      <c r="C42">
        <v>1</v>
      </c>
      <c r="D42">
        <v>748</v>
      </c>
      <c r="E42">
        <v>475</v>
      </c>
      <c r="G42">
        <v>73</v>
      </c>
      <c r="H42">
        <v>1</v>
      </c>
      <c r="I42">
        <v>1</v>
      </c>
      <c r="J42" s="6">
        <f t="shared" si="0"/>
        <v>0</v>
      </c>
    </row>
    <row r="43" spans="1:10" x14ac:dyDescent="0.25">
      <c r="A43" t="s">
        <v>57</v>
      </c>
      <c r="B43" t="s">
        <v>49</v>
      </c>
      <c r="C43">
        <v>0</v>
      </c>
      <c r="D43">
        <v>708</v>
      </c>
      <c r="E43">
        <v>698</v>
      </c>
      <c r="G43">
        <v>87</v>
      </c>
      <c r="H43">
        <v>9</v>
      </c>
      <c r="I43">
        <v>12</v>
      </c>
      <c r="J43" s="6">
        <f t="shared" si="0"/>
        <v>0.33333333333333326</v>
      </c>
    </row>
    <row r="44" spans="1:10" x14ac:dyDescent="0.25">
      <c r="A44" s="14" t="s">
        <v>60</v>
      </c>
      <c r="B44" s="14"/>
      <c r="C44" s="14"/>
      <c r="D44" s="14"/>
      <c r="J44" s="6"/>
    </row>
    <row r="45" spans="1:10" x14ac:dyDescent="0.25">
      <c r="A45" t="s">
        <v>61</v>
      </c>
      <c r="B45" t="s">
        <v>29</v>
      </c>
      <c r="C45">
        <v>0</v>
      </c>
      <c r="D45">
        <v>2428</v>
      </c>
      <c r="E45">
        <v>405</v>
      </c>
      <c r="G45">
        <v>45</v>
      </c>
      <c r="H45">
        <v>45</v>
      </c>
      <c r="I45">
        <v>40</v>
      </c>
      <c r="J45" s="6">
        <f t="shared" si="0"/>
        <v>-0.11111111111111116</v>
      </c>
    </row>
    <row r="46" spans="1:10" x14ac:dyDescent="0.25">
      <c r="A46" t="s">
        <v>62</v>
      </c>
      <c r="B46" t="s">
        <v>29</v>
      </c>
      <c r="C46">
        <v>0</v>
      </c>
      <c r="D46">
        <v>2428</v>
      </c>
      <c r="E46">
        <v>373</v>
      </c>
      <c r="G46">
        <v>48</v>
      </c>
      <c r="H46">
        <v>6</v>
      </c>
      <c r="I46">
        <v>13</v>
      </c>
      <c r="J46" s="6">
        <f t="shared" si="0"/>
        <v>1.1666666666666665</v>
      </c>
    </row>
    <row r="47" spans="1:10" x14ac:dyDescent="0.25">
      <c r="A47" t="s">
        <v>63</v>
      </c>
      <c r="B47" t="s">
        <v>66</v>
      </c>
      <c r="C47">
        <v>1</v>
      </c>
      <c r="D47">
        <v>2428</v>
      </c>
      <c r="E47">
        <v>393</v>
      </c>
      <c r="F47" t="s">
        <v>103</v>
      </c>
      <c r="G47">
        <v>41</v>
      </c>
      <c r="H47">
        <v>8</v>
      </c>
      <c r="I47">
        <v>6</v>
      </c>
      <c r="J47" s="6">
        <f t="shared" si="0"/>
        <v>-0.25</v>
      </c>
    </row>
    <row r="48" spans="1:10" x14ac:dyDescent="0.25">
      <c r="A48" t="s">
        <v>17</v>
      </c>
      <c r="B48" t="s">
        <v>29</v>
      </c>
      <c r="C48">
        <v>0</v>
      </c>
      <c r="D48">
        <v>2428</v>
      </c>
      <c r="E48">
        <v>481</v>
      </c>
      <c r="G48">
        <v>43</v>
      </c>
      <c r="H48">
        <v>8</v>
      </c>
      <c r="I48">
        <v>5</v>
      </c>
      <c r="J48" s="6">
        <f t="shared" si="0"/>
        <v>-0.375</v>
      </c>
    </row>
    <row r="49" spans="1:11" x14ac:dyDescent="0.25">
      <c r="A49" t="s">
        <v>64</v>
      </c>
      <c r="B49" t="s">
        <v>22</v>
      </c>
      <c r="C49">
        <v>1</v>
      </c>
      <c r="D49">
        <v>230</v>
      </c>
      <c r="E49">
        <v>300</v>
      </c>
      <c r="G49">
        <v>46</v>
      </c>
      <c r="H49">
        <v>1</v>
      </c>
      <c r="I49">
        <v>1</v>
      </c>
      <c r="J49" s="6">
        <f t="shared" si="0"/>
        <v>0</v>
      </c>
    </row>
    <row r="50" spans="1:11" x14ac:dyDescent="0.25">
      <c r="A50" s="14" t="s">
        <v>65</v>
      </c>
      <c r="B50" s="14"/>
      <c r="C50" s="14"/>
      <c r="D50" s="14"/>
      <c r="J50" s="6"/>
    </row>
    <row r="51" spans="1:11" x14ac:dyDescent="0.25">
      <c r="A51" t="s">
        <v>67</v>
      </c>
      <c r="B51" t="s">
        <v>29</v>
      </c>
      <c r="C51">
        <v>0</v>
      </c>
      <c r="D51">
        <v>1880</v>
      </c>
      <c r="E51">
        <v>510</v>
      </c>
      <c r="G51">
        <v>134</v>
      </c>
      <c r="H51">
        <v>20</v>
      </c>
      <c r="I51">
        <v>30</v>
      </c>
      <c r="J51" s="6">
        <f t="shared" si="0"/>
        <v>0.5</v>
      </c>
    </row>
    <row r="52" spans="1:11" x14ac:dyDescent="0.25">
      <c r="A52" t="s">
        <v>68</v>
      </c>
      <c r="B52" t="s">
        <v>59</v>
      </c>
      <c r="C52">
        <v>0</v>
      </c>
      <c r="D52">
        <v>1696</v>
      </c>
      <c r="E52">
        <v>330</v>
      </c>
      <c r="F52" t="s">
        <v>104</v>
      </c>
      <c r="G52">
        <v>137</v>
      </c>
      <c r="H52">
        <v>1</v>
      </c>
      <c r="I52">
        <v>1</v>
      </c>
      <c r="J52" s="6">
        <f t="shared" si="0"/>
        <v>0</v>
      </c>
    </row>
    <row r="53" spans="1:11" x14ac:dyDescent="0.25">
      <c r="A53" t="s">
        <v>69</v>
      </c>
      <c r="B53" t="s">
        <v>38</v>
      </c>
      <c r="C53">
        <v>0</v>
      </c>
      <c r="D53">
        <v>1595</v>
      </c>
      <c r="E53">
        <v>448</v>
      </c>
      <c r="F53" t="s">
        <v>105</v>
      </c>
      <c r="G53">
        <v>125</v>
      </c>
      <c r="H53">
        <v>2</v>
      </c>
      <c r="I53">
        <v>5</v>
      </c>
      <c r="J53" s="6">
        <f t="shared" si="0"/>
        <v>1.5</v>
      </c>
    </row>
    <row r="54" spans="1:11" x14ac:dyDescent="0.25">
      <c r="A54" t="s">
        <v>70</v>
      </c>
      <c r="B54" t="s">
        <v>29</v>
      </c>
      <c r="C54">
        <v>0</v>
      </c>
      <c r="D54">
        <v>1409</v>
      </c>
      <c r="E54">
        <v>342</v>
      </c>
      <c r="G54">
        <v>121</v>
      </c>
      <c r="H54">
        <v>10</v>
      </c>
      <c r="I54">
        <v>11</v>
      </c>
      <c r="J54" s="6">
        <f t="shared" si="0"/>
        <v>0.10000000000000009</v>
      </c>
    </row>
    <row r="55" spans="1:11" x14ac:dyDescent="0.25">
      <c r="A55" t="s">
        <v>15</v>
      </c>
      <c r="B55" t="s">
        <v>22</v>
      </c>
      <c r="C55">
        <v>1</v>
      </c>
      <c r="D55">
        <v>960</v>
      </c>
      <c r="E55">
        <v>309</v>
      </c>
      <c r="G55">
        <v>123</v>
      </c>
      <c r="H55">
        <v>10</v>
      </c>
      <c r="I55">
        <v>10</v>
      </c>
      <c r="J55" s="6">
        <f t="shared" si="0"/>
        <v>0</v>
      </c>
    </row>
    <row r="56" spans="1:11" x14ac:dyDescent="0.25">
      <c r="A56" t="s">
        <v>71</v>
      </c>
      <c r="B56" t="s">
        <v>59</v>
      </c>
      <c r="C56">
        <v>1</v>
      </c>
      <c r="D56">
        <v>880</v>
      </c>
      <c r="E56">
        <v>340</v>
      </c>
      <c r="G56">
        <v>135</v>
      </c>
      <c r="H56">
        <v>3</v>
      </c>
      <c r="I56">
        <v>3</v>
      </c>
      <c r="J56" s="6">
        <f t="shared" si="0"/>
        <v>0</v>
      </c>
    </row>
    <row r="57" spans="1:11" x14ac:dyDescent="0.25">
      <c r="A57" t="s">
        <v>0</v>
      </c>
      <c r="B57" t="s">
        <v>22</v>
      </c>
      <c r="C57">
        <v>0</v>
      </c>
      <c r="D57">
        <v>860</v>
      </c>
      <c r="E57">
        <v>470</v>
      </c>
      <c r="G57">
        <v>127</v>
      </c>
      <c r="H57">
        <v>18</v>
      </c>
      <c r="I57">
        <v>23</v>
      </c>
      <c r="J57" s="6">
        <f t="shared" si="0"/>
        <v>0.27777777777777768</v>
      </c>
    </row>
    <row r="58" spans="1:11" x14ac:dyDescent="0.25">
      <c r="A58" t="s">
        <v>7</v>
      </c>
      <c r="B58" t="s">
        <v>22</v>
      </c>
      <c r="C58">
        <v>1</v>
      </c>
      <c r="D58">
        <v>820</v>
      </c>
      <c r="E58">
        <v>355</v>
      </c>
      <c r="G58">
        <v>132</v>
      </c>
      <c r="H58">
        <v>8</v>
      </c>
      <c r="I58">
        <v>7</v>
      </c>
      <c r="J58" s="6">
        <f t="shared" si="0"/>
        <v>-0.125</v>
      </c>
    </row>
    <row r="59" spans="1:11" x14ac:dyDescent="0.25">
      <c r="A59" t="s">
        <v>72</v>
      </c>
      <c r="B59" t="s">
        <v>59</v>
      </c>
      <c r="C59">
        <v>1</v>
      </c>
      <c r="D59">
        <v>529</v>
      </c>
      <c r="E59">
        <v>280</v>
      </c>
      <c r="F59" t="s">
        <v>4</v>
      </c>
      <c r="G59">
        <v>129</v>
      </c>
      <c r="H59">
        <v>5</v>
      </c>
      <c r="I59">
        <v>5</v>
      </c>
      <c r="J59" s="6">
        <f t="shared" si="0"/>
        <v>0</v>
      </c>
    </row>
    <row r="60" spans="1:11" x14ac:dyDescent="0.25">
      <c r="A60" s="14" t="s">
        <v>73</v>
      </c>
      <c r="B60" s="14"/>
      <c r="C60" s="14"/>
      <c r="D60" s="14"/>
      <c r="J60" s="6"/>
    </row>
    <row r="61" spans="1:11" x14ac:dyDescent="0.25">
      <c r="A61" t="s">
        <v>5</v>
      </c>
      <c r="B61" t="s">
        <v>30</v>
      </c>
      <c r="C61">
        <v>1</v>
      </c>
      <c r="D61">
        <v>2428</v>
      </c>
      <c r="E61">
        <v>89</v>
      </c>
      <c r="F61" t="s">
        <v>3</v>
      </c>
      <c r="G61">
        <v>95</v>
      </c>
      <c r="H61">
        <v>9</v>
      </c>
      <c r="I61">
        <v>10</v>
      </c>
      <c r="J61" s="6">
        <f t="shared" si="0"/>
        <v>0.11111111111111116</v>
      </c>
    </row>
    <row r="62" spans="1:11" x14ac:dyDescent="0.25">
      <c r="A62" t="s">
        <v>74</v>
      </c>
      <c r="B62" t="s">
        <v>38</v>
      </c>
      <c r="C62">
        <v>1</v>
      </c>
      <c r="D62">
        <v>1872</v>
      </c>
      <c r="E62">
        <v>118</v>
      </c>
      <c r="F62" t="s">
        <v>8</v>
      </c>
      <c r="G62">
        <v>109</v>
      </c>
      <c r="H62">
        <v>5</v>
      </c>
      <c r="I62">
        <v>12</v>
      </c>
      <c r="J62" s="6">
        <f t="shared" si="0"/>
        <v>1.4</v>
      </c>
      <c r="K62" t="s">
        <v>111</v>
      </c>
    </row>
    <row r="63" spans="1:11" x14ac:dyDescent="0.25">
      <c r="A63" t="s">
        <v>75</v>
      </c>
      <c r="B63" t="s">
        <v>22</v>
      </c>
      <c r="C63">
        <v>1</v>
      </c>
      <c r="D63">
        <v>1510</v>
      </c>
      <c r="E63">
        <v>257</v>
      </c>
      <c r="G63">
        <v>104</v>
      </c>
      <c r="H63">
        <v>25</v>
      </c>
      <c r="I63">
        <v>23</v>
      </c>
      <c r="J63" s="6">
        <f t="shared" si="0"/>
        <v>-7.999999999999996E-2</v>
      </c>
    </row>
    <row r="64" spans="1:11" x14ac:dyDescent="0.25">
      <c r="A64" t="s">
        <v>76</v>
      </c>
      <c r="B64" t="s">
        <v>38</v>
      </c>
      <c r="C64">
        <v>1</v>
      </c>
      <c r="D64">
        <v>1216</v>
      </c>
      <c r="E64">
        <v>146</v>
      </c>
      <c r="F64" t="s">
        <v>9</v>
      </c>
      <c r="G64">
        <v>93</v>
      </c>
      <c r="H64">
        <v>10</v>
      </c>
      <c r="I64">
        <v>17</v>
      </c>
      <c r="J64" s="6">
        <f t="shared" si="0"/>
        <v>0.7</v>
      </c>
      <c r="K64" t="s">
        <v>111</v>
      </c>
    </row>
    <row r="65" spans="1:10" x14ac:dyDescent="0.25">
      <c r="A65" t="s">
        <v>77</v>
      </c>
      <c r="B65" t="s">
        <v>38</v>
      </c>
      <c r="C65">
        <v>1</v>
      </c>
      <c r="D65">
        <v>1137</v>
      </c>
      <c r="E65">
        <v>216</v>
      </c>
      <c r="G65">
        <v>91</v>
      </c>
      <c r="H65">
        <v>9</v>
      </c>
      <c r="I65">
        <v>12</v>
      </c>
      <c r="J65" s="6">
        <f t="shared" si="0"/>
        <v>0.33333333333333326</v>
      </c>
    </row>
    <row r="66" spans="1:10" x14ac:dyDescent="0.25">
      <c r="A66" t="s">
        <v>78</v>
      </c>
      <c r="B66" t="s">
        <v>22</v>
      </c>
      <c r="C66">
        <v>1</v>
      </c>
      <c r="D66">
        <v>1010</v>
      </c>
      <c r="E66">
        <v>490</v>
      </c>
      <c r="F66" t="s">
        <v>102</v>
      </c>
      <c r="G66">
        <v>105</v>
      </c>
      <c r="H66">
        <v>30</v>
      </c>
      <c r="I66">
        <v>80</v>
      </c>
      <c r="J66" s="6">
        <f t="shared" si="0"/>
        <v>1.6666666666666665</v>
      </c>
    </row>
    <row r="67" spans="1:10" x14ac:dyDescent="0.25">
      <c r="A67" t="s">
        <v>79</v>
      </c>
      <c r="B67" t="s">
        <v>38</v>
      </c>
      <c r="C67">
        <v>1</v>
      </c>
      <c r="D67">
        <v>983</v>
      </c>
      <c r="E67">
        <v>254</v>
      </c>
      <c r="G67">
        <v>106</v>
      </c>
      <c r="H67">
        <v>1</v>
      </c>
      <c r="I67">
        <v>2</v>
      </c>
      <c r="J67" s="6">
        <f t="shared" si="0"/>
        <v>1</v>
      </c>
    </row>
    <row r="68" spans="1:10" x14ac:dyDescent="0.25">
      <c r="A68" t="s">
        <v>80</v>
      </c>
      <c r="B68" t="s">
        <v>92</v>
      </c>
      <c r="C68">
        <v>1</v>
      </c>
      <c r="D68">
        <v>642</v>
      </c>
      <c r="E68">
        <v>134</v>
      </c>
      <c r="G68">
        <v>103</v>
      </c>
      <c r="H68">
        <v>2</v>
      </c>
      <c r="I68">
        <v>4</v>
      </c>
      <c r="J68" s="6">
        <f t="shared" si="0"/>
        <v>1</v>
      </c>
    </row>
    <row r="69" spans="1:10" x14ac:dyDescent="0.25">
      <c r="A69" t="s">
        <v>81</v>
      </c>
      <c r="B69" t="s">
        <v>59</v>
      </c>
      <c r="C69">
        <v>1</v>
      </c>
      <c r="D69">
        <v>455</v>
      </c>
      <c r="E69">
        <v>85</v>
      </c>
      <c r="G69">
        <v>97</v>
      </c>
      <c r="H69">
        <v>1</v>
      </c>
      <c r="I69">
        <v>1</v>
      </c>
      <c r="J69" s="6">
        <f t="shared" si="0"/>
        <v>0</v>
      </c>
    </row>
    <row r="70" spans="1:10" x14ac:dyDescent="0.25">
      <c r="A70" t="s">
        <v>82</v>
      </c>
      <c r="B70" t="s">
        <v>29</v>
      </c>
      <c r="C70">
        <v>1</v>
      </c>
      <c r="D70">
        <v>336</v>
      </c>
      <c r="E70">
        <v>245</v>
      </c>
      <c r="F70" t="s">
        <v>14</v>
      </c>
      <c r="G70">
        <v>99</v>
      </c>
      <c r="H70">
        <v>1</v>
      </c>
      <c r="I70">
        <v>1</v>
      </c>
      <c r="J70" s="6">
        <f t="shared" si="0"/>
        <v>0</v>
      </c>
    </row>
    <row r="71" spans="1:10" x14ac:dyDescent="0.25">
      <c r="A71" s="14" t="s">
        <v>91</v>
      </c>
      <c r="B71" s="14"/>
      <c r="C71" s="14"/>
      <c r="D71" s="14"/>
      <c r="J71" s="6"/>
    </row>
    <row r="72" spans="1:10" x14ac:dyDescent="0.25">
      <c r="A72" t="s">
        <v>101</v>
      </c>
      <c r="B72" t="s">
        <v>22</v>
      </c>
      <c r="C72">
        <v>1</v>
      </c>
      <c r="D72">
        <v>1460</v>
      </c>
      <c r="E72">
        <v>74</v>
      </c>
      <c r="G72">
        <v>25</v>
      </c>
      <c r="H72">
        <v>18</v>
      </c>
      <c r="I72">
        <v>40</v>
      </c>
      <c r="J72" s="6">
        <f t="shared" ref="J72:J81" si="1">IF((I72/H72)-1=-1,0,(I72/H72)-1)</f>
        <v>1.2222222222222223</v>
      </c>
    </row>
    <row r="73" spans="1:10" x14ac:dyDescent="0.25">
      <c r="A73" t="s">
        <v>83</v>
      </c>
      <c r="B73" t="s">
        <v>38</v>
      </c>
      <c r="C73">
        <v>1</v>
      </c>
      <c r="D73">
        <v>1376</v>
      </c>
      <c r="E73">
        <v>217</v>
      </c>
      <c r="G73">
        <v>37</v>
      </c>
      <c r="H73">
        <v>12</v>
      </c>
      <c r="I73">
        <v>14</v>
      </c>
      <c r="J73" s="6">
        <f t="shared" si="1"/>
        <v>0.16666666666666674</v>
      </c>
    </row>
    <row r="74" spans="1:10" x14ac:dyDescent="0.25">
      <c r="A74" t="s">
        <v>6</v>
      </c>
      <c r="B74" t="s">
        <v>29</v>
      </c>
      <c r="C74">
        <v>1</v>
      </c>
      <c r="D74">
        <v>1122</v>
      </c>
      <c r="E74">
        <v>292</v>
      </c>
      <c r="G74">
        <v>32</v>
      </c>
      <c r="H74">
        <v>18</v>
      </c>
      <c r="I74">
        <v>21</v>
      </c>
      <c r="J74" s="6">
        <f t="shared" si="1"/>
        <v>0.16666666666666674</v>
      </c>
    </row>
    <row r="75" spans="1:10" x14ac:dyDescent="0.25">
      <c r="A75" t="s">
        <v>84</v>
      </c>
      <c r="B75" t="s">
        <v>38</v>
      </c>
      <c r="C75">
        <v>1</v>
      </c>
      <c r="D75">
        <v>1108</v>
      </c>
      <c r="E75">
        <v>251</v>
      </c>
      <c r="G75">
        <v>28</v>
      </c>
      <c r="H75">
        <v>10</v>
      </c>
      <c r="I75">
        <v>15</v>
      </c>
      <c r="J75" s="6">
        <f t="shared" si="1"/>
        <v>0.5</v>
      </c>
    </row>
    <row r="76" spans="1:10" x14ac:dyDescent="0.25">
      <c r="A76" t="s">
        <v>85</v>
      </c>
      <c r="B76" t="s">
        <v>22</v>
      </c>
      <c r="C76">
        <v>1</v>
      </c>
      <c r="D76">
        <v>1045</v>
      </c>
      <c r="E76">
        <v>258</v>
      </c>
      <c r="G76">
        <v>23</v>
      </c>
      <c r="H76">
        <v>15</v>
      </c>
      <c r="I76">
        <v>40</v>
      </c>
      <c r="J76" s="6">
        <f t="shared" si="1"/>
        <v>1.6666666666666665</v>
      </c>
    </row>
    <row r="77" spans="1:10" x14ac:dyDescent="0.25">
      <c r="A77" t="s">
        <v>86</v>
      </c>
      <c r="B77" t="s">
        <v>92</v>
      </c>
      <c r="C77">
        <v>1</v>
      </c>
      <c r="D77">
        <v>808</v>
      </c>
      <c r="E77">
        <v>236</v>
      </c>
      <c r="G77">
        <v>31</v>
      </c>
      <c r="H77">
        <v>2</v>
      </c>
      <c r="I77">
        <v>2</v>
      </c>
      <c r="J77" s="6">
        <f t="shared" si="1"/>
        <v>0</v>
      </c>
    </row>
    <row r="78" spans="1:10" x14ac:dyDescent="0.25">
      <c r="A78" t="s">
        <v>12</v>
      </c>
      <c r="B78" t="s">
        <v>22</v>
      </c>
      <c r="C78">
        <v>1</v>
      </c>
      <c r="D78">
        <v>725</v>
      </c>
      <c r="E78">
        <v>149</v>
      </c>
      <c r="G78">
        <v>39</v>
      </c>
      <c r="H78">
        <v>12</v>
      </c>
      <c r="I78">
        <v>8</v>
      </c>
      <c r="J78" s="6">
        <f t="shared" si="1"/>
        <v>-0.33333333333333337</v>
      </c>
    </row>
    <row r="79" spans="1:10" x14ac:dyDescent="0.25">
      <c r="A79" t="s">
        <v>87</v>
      </c>
      <c r="B79" t="s">
        <v>38</v>
      </c>
      <c r="C79">
        <v>1</v>
      </c>
      <c r="D79">
        <v>655</v>
      </c>
      <c r="E79">
        <v>184</v>
      </c>
      <c r="F79" t="s">
        <v>90</v>
      </c>
      <c r="G79">
        <v>34</v>
      </c>
      <c r="H79">
        <v>2</v>
      </c>
      <c r="J79" s="6">
        <f t="shared" si="1"/>
        <v>0</v>
      </c>
    </row>
    <row r="80" spans="1:10" x14ac:dyDescent="0.25">
      <c r="A80" t="s">
        <v>88</v>
      </c>
      <c r="B80" t="s">
        <v>92</v>
      </c>
      <c r="C80">
        <v>1</v>
      </c>
      <c r="D80">
        <v>602</v>
      </c>
      <c r="E80">
        <v>147</v>
      </c>
      <c r="G80">
        <v>27</v>
      </c>
      <c r="H80">
        <v>2</v>
      </c>
      <c r="J80" s="6">
        <f t="shared" si="1"/>
        <v>0</v>
      </c>
    </row>
    <row r="81" spans="1:10" x14ac:dyDescent="0.25">
      <c r="A81" t="s">
        <v>89</v>
      </c>
      <c r="B81" t="s">
        <v>22</v>
      </c>
      <c r="C81">
        <v>1</v>
      </c>
      <c r="D81">
        <v>492</v>
      </c>
      <c r="E81">
        <v>133</v>
      </c>
      <c r="G81">
        <v>35</v>
      </c>
      <c r="H81">
        <v>6</v>
      </c>
      <c r="I81">
        <v>6</v>
      </c>
      <c r="J81" s="6">
        <f t="shared" si="1"/>
        <v>0</v>
      </c>
    </row>
  </sheetData>
  <mergeCells count="5">
    <mergeCell ref="A44:D44"/>
    <mergeCell ref="A71:D71"/>
    <mergeCell ref="A60:D60"/>
    <mergeCell ref="A50:D50"/>
    <mergeCell ref="A34:D3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workbookViewId="0">
      <selection activeCell="F26" sqref="F26"/>
    </sheetView>
  </sheetViews>
  <sheetFormatPr defaultRowHeight="15" x14ac:dyDescent="0.25"/>
  <cols>
    <col min="1" max="1" width="19.7109375" bestFit="1" customWidth="1"/>
    <col min="2" max="2" width="10.28515625" bestFit="1" customWidth="1"/>
    <col min="5" max="5" width="19.7109375" bestFit="1" customWidth="1"/>
    <col min="6" max="6" width="11.85546875" customWidth="1"/>
    <col min="7" max="7" width="17" bestFit="1" customWidth="1"/>
  </cols>
  <sheetData>
    <row r="1" spans="1:7" x14ac:dyDescent="0.25">
      <c r="A1" t="s">
        <v>155</v>
      </c>
      <c r="B1" t="s">
        <v>156</v>
      </c>
    </row>
    <row r="2" spans="1:7" x14ac:dyDescent="0.25">
      <c r="A2" t="s">
        <v>22</v>
      </c>
      <c r="B2">
        <v>1</v>
      </c>
      <c r="E2" s="3" t="s">
        <v>109</v>
      </c>
      <c r="F2" t="s">
        <v>158</v>
      </c>
      <c r="G2" t="s">
        <v>157</v>
      </c>
    </row>
    <row r="3" spans="1:7" x14ac:dyDescent="0.25">
      <c r="A3" t="s">
        <v>29</v>
      </c>
      <c r="B3">
        <v>0</v>
      </c>
      <c r="E3" s="4" t="s">
        <v>50</v>
      </c>
      <c r="F3" s="5">
        <v>1</v>
      </c>
      <c r="G3" s="5">
        <v>0</v>
      </c>
    </row>
    <row r="4" spans="1:7" x14ac:dyDescent="0.25">
      <c r="A4" t="s">
        <v>29</v>
      </c>
      <c r="B4">
        <v>0</v>
      </c>
      <c r="E4" s="4" t="s">
        <v>49</v>
      </c>
      <c r="F4" s="5">
        <v>1</v>
      </c>
      <c r="G4" s="5">
        <v>0</v>
      </c>
    </row>
    <row r="5" spans="1:7" x14ac:dyDescent="0.25">
      <c r="A5" t="s">
        <v>30</v>
      </c>
      <c r="B5">
        <v>1</v>
      </c>
      <c r="E5" s="4" t="s">
        <v>59</v>
      </c>
      <c r="F5" s="5">
        <v>5</v>
      </c>
      <c r="G5" s="5">
        <v>4</v>
      </c>
    </row>
    <row r="6" spans="1:7" x14ac:dyDescent="0.25">
      <c r="A6" t="s">
        <v>29</v>
      </c>
      <c r="B6">
        <v>0</v>
      </c>
      <c r="E6" s="4" t="s">
        <v>38</v>
      </c>
      <c r="F6" s="5">
        <v>12</v>
      </c>
      <c r="G6" s="5">
        <v>9</v>
      </c>
    </row>
    <row r="7" spans="1:7" x14ac:dyDescent="0.25">
      <c r="A7" t="s">
        <v>22</v>
      </c>
      <c r="B7">
        <v>1</v>
      </c>
      <c r="E7" s="4" t="s">
        <v>66</v>
      </c>
      <c r="F7" s="5">
        <v>1</v>
      </c>
      <c r="G7" s="5">
        <v>1</v>
      </c>
    </row>
    <row r="8" spans="1:7" x14ac:dyDescent="0.25">
      <c r="A8" t="s">
        <v>30</v>
      </c>
      <c r="B8">
        <v>1</v>
      </c>
      <c r="E8" s="4" t="s">
        <v>22</v>
      </c>
      <c r="F8" s="5">
        <v>29</v>
      </c>
      <c r="G8" s="5">
        <v>26</v>
      </c>
    </row>
    <row r="9" spans="1:7" x14ac:dyDescent="0.25">
      <c r="A9" t="s">
        <v>22</v>
      </c>
      <c r="B9">
        <v>1</v>
      </c>
      <c r="E9" s="4" t="s">
        <v>58</v>
      </c>
      <c r="F9" s="5">
        <v>1</v>
      </c>
      <c r="G9" s="5">
        <v>1</v>
      </c>
    </row>
    <row r="10" spans="1:7" x14ac:dyDescent="0.25">
      <c r="A10" t="s">
        <v>38</v>
      </c>
      <c r="B10">
        <v>0</v>
      </c>
      <c r="E10" s="4" t="s">
        <v>30</v>
      </c>
      <c r="F10" s="5">
        <v>3</v>
      </c>
      <c r="G10" s="5">
        <v>3</v>
      </c>
    </row>
    <row r="11" spans="1:7" x14ac:dyDescent="0.25">
      <c r="A11" t="s">
        <v>93</v>
      </c>
      <c r="B11">
        <v>0</v>
      </c>
      <c r="E11" s="4" t="s">
        <v>93</v>
      </c>
      <c r="F11" s="5">
        <v>1</v>
      </c>
      <c r="G11" s="5">
        <v>0</v>
      </c>
    </row>
    <row r="12" spans="1:7" x14ac:dyDescent="0.25">
      <c r="A12" t="s">
        <v>38</v>
      </c>
      <c r="B12">
        <v>1</v>
      </c>
      <c r="E12" s="4" t="s">
        <v>29</v>
      </c>
      <c r="F12" s="5">
        <v>12</v>
      </c>
      <c r="G12" s="5">
        <v>2</v>
      </c>
    </row>
    <row r="13" spans="1:7" x14ac:dyDescent="0.25">
      <c r="A13" t="s">
        <v>22</v>
      </c>
      <c r="B13">
        <v>0</v>
      </c>
      <c r="E13" s="4" t="s">
        <v>92</v>
      </c>
      <c r="F13" s="5">
        <v>3</v>
      </c>
      <c r="G13" s="5">
        <v>3</v>
      </c>
    </row>
    <row r="14" spans="1:7" x14ac:dyDescent="0.25">
      <c r="A14" t="s">
        <v>29</v>
      </c>
      <c r="B14">
        <v>0</v>
      </c>
      <c r="E14" s="4" t="s">
        <v>110</v>
      </c>
      <c r="F14" s="5">
        <v>69</v>
      </c>
      <c r="G14" s="5">
        <v>49</v>
      </c>
    </row>
    <row r="15" spans="1:7" x14ac:dyDescent="0.25">
      <c r="A15" t="s">
        <v>29</v>
      </c>
      <c r="B15">
        <v>0</v>
      </c>
    </row>
    <row r="16" spans="1:7" x14ac:dyDescent="0.25">
      <c r="A16" t="s">
        <v>38</v>
      </c>
      <c r="B16">
        <v>1</v>
      </c>
    </row>
    <row r="17" spans="1:2" x14ac:dyDescent="0.25">
      <c r="A17" t="s">
        <v>22</v>
      </c>
      <c r="B17">
        <v>1</v>
      </c>
    </row>
    <row r="18" spans="1:2" x14ac:dyDescent="0.25">
      <c r="A18" t="s">
        <v>22</v>
      </c>
      <c r="B18">
        <v>1</v>
      </c>
    </row>
    <row r="19" spans="1:2" x14ac:dyDescent="0.25">
      <c r="A19" t="s">
        <v>50</v>
      </c>
      <c r="B19">
        <v>0</v>
      </c>
    </row>
    <row r="20" spans="1:2" x14ac:dyDescent="0.25">
      <c r="A20" t="s">
        <v>22</v>
      </c>
      <c r="B20">
        <v>1</v>
      </c>
    </row>
    <row r="21" spans="1:2" x14ac:dyDescent="0.25">
      <c r="A21" t="s">
        <v>22</v>
      </c>
      <c r="B21">
        <v>1</v>
      </c>
    </row>
    <row r="22" spans="1:2" x14ac:dyDescent="0.25">
      <c r="A22" t="s">
        <v>22</v>
      </c>
      <c r="B22">
        <v>0</v>
      </c>
    </row>
    <row r="23" spans="1:2" x14ac:dyDescent="0.25">
      <c r="A23" t="s">
        <v>22</v>
      </c>
      <c r="B23">
        <v>1</v>
      </c>
    </row>
    <row r="24" spans="1:2" x14ac:dyDescent="0.25">
      <c r="A24" t="s">
        <v>22</v>
      </c>
      <c r="B24">
        <v>1</v>
      </c>
    </row>
    <row r="25" spans="1:2" x14ac:dyDescent="0.25">
      <c r="A25" t="s">
        <v>22</v>
      </c>
      <c r="B25">
        <v>1</v>
      </c>
    </row>
    <row r="26" spans="1:2" x14ac:dyDescent="0.25">
      <c r="A26" t="s">
        <v>22</v>
      </c>
      <c r="B26">
        <v>1</v>
      </c>
    </row>
    <row r="27" spans="1:2" x14ac:dyDescent="0.25">
      <c r="A27" t="s">
        <v>22</v>
      </c>
      <c r="B27">
        <v>1</v>
      </c>
    </row>
    <row r="28" spans="1:2" x14ac:dyDescent="0.25">
      <c r="A28" t="s">
        <v>38</v>
      </c>
      <c r="B28">
        <v>0</v>
      </c>
    </row>
    <row r="29" spans="1:2" x14ac:dyDescent="0.25">
      <c r="A29" t="s">
        <v>58</v>
      </c>
      <c r="B29">
        <v>1</v>
      </c>
    </row>
    <row r="30" spans="1:2" x14ac:dyDescent="0.25">
      <c r="A30" t="s">
        <v>22</v>
      </c>
      <c r="B30">
        <v>1</v>
      </c>
    </row>
    <row r="31" spans="1:2" x14ac:dyDescent="0.25">
      <c r="A31" t="s">
        <v>22</v>
      </c>
      <c r="B31">
        <v>1</v>
      </c>
    </row>
    <row r="32" spans="1:2" x14ac:dyDescent="0.25">
      <c r="A32" t="s">
        <v>22</v>
      </c>
      <c r="B32">
        <v>1</v>
      </c>
    </row>
    <row r="33" spans="1:2" x14ac:dyDescent="0.25">
      <c r="A33" t="s">
        <v>22</v>
      </c>
      <c r="B33">
        <v>1</v>
      </c>
    </row>
    <row r="34" spans="1:2" x14ac:dyDescent="0.25">
      <c r="A34" t="s">
        <v>22</v>
      </c>
      <c r="B34">
        <v>1</v>
      </c>
    </row>
    <row r="35" spans="1:2" x14ac:dyDescent="0.25">
      <c r="A35" t="s">
        <v>59</v>
      </c>
      <c r="B35">
        <v>1</v>
      </c>
    </row>
    <row r="36" spans="1:2" x14ac:dyDescent="0.25">
      <c r="A36" t="s">
        <v>49</v>
      </c>
      <c r="B36">
        <v>0</v>
      </c>
    </row>
    <row r="37" spans="1:2" x14ac:dyDescent="0.25">
      <c r="A37" t="s">
        <v>29</v>
      </c>
      <c r="B37">
        <v>0</v>
      </c>
    </row>
    <row r="38" spans="1:2" x14ac:dyDescent="0.25">
      <c r="A38" t="s">
        <v>29</v>
      </c>
      <c r="B38">
        <v>0</v>
      </c>
    </row>
    <row r="39" spans="1:2" x14ac:dyDescent="0.25">
      <c r="A39" t="s">
        <v>66</v>
      </c>
      <c r="B39">
        <v>1</v>
      </c>
    </row>
    <row r="40" spans="1:2" x14ac:dyDescent="0.25">
      <c r="A40" t="s">
        <v>29</v>
      </c>
      <c r="B40">
        <v>0</v>
      </c>
    </row>
    <row r="41" spans="1:2" x14ac:dyDescent="0.25">
      <c r="A41" t="s">
        <v>22</v>
      </c>
      <c r="B41">
        <v>1</v>
      </c>
    </row>
    <row r="42" spans="1:2" x14ac:dyDescent="0.25">
      <c r="A42" t="s">
        <v>29</v>
      </c>
      <c r="B42">
        <v>0</v>
      </c>
    </row>
    <row r="43" spans="1:2" x14ac:dyDescent="0.25">
      <c r="A43" t="s">
        <v>59</v>
      </c>
      <c r="B43">
        <v>0</v>
      </c>
    </row>
    <row r="44" spans="1:2" x14ac:dyDescent="0.25">
      <c r="A44" t="s">
        <v>38</v>
      </c>
      <c r="B44">
        <v>0</v>
      </c>
    </row>
    <row r="45" spans="1:2" x14ac:dyDescent="0.25">
      <c r="A45" t="s">
        <v>29</v>
      </c>
      <c r="B45">
        <v>0</v>
      </c>
    </row>
    <row r="46" spans="1:2" x14ac:dyDescent="0.25">
      <c r="A46" t="s">
        <v>22</v>
      </c>
      <c r="B46">
        <v>1</v>
      </c>
    </row>
    <row r="47" spans="1:2" x14ac:dyDescent="0.25">
      <c r="A47" t="s">
        <v>59</v>
      </c>
      <c r="B47">
        <v>1</v>
      </c>
    </row>
    <row r="48" spans="1:2" x14ac:dyDescent="0.25">
      <c r="A48" t="s">
        <v>22</v>
      </c>
      <c r="B48">
        <v>0</v>
      </c>
    </row>
    <row r="49" spans="1:2" x14ac:dyDescent="0.25">
      <c r="A49" t="s">
        <v>22</v>
      </c>
      <c r="B49">
        <v>1</v>
      </c>
    </row>
    <row r="50" spans="1:2" x14ac:dyDescent="0.25">
      <c r="A50" t="s">
        <v>59</v>
      </c>
      <c r="B50">
        <v>1</v>
      </c>
    </row>
    <row r="51" spans="1:2" x14ac:dyDescent="0.25">
      <c r="A51" t="s">
        <v>30</v>
      </c>
      <c r="B51">
        <v>1</v>
      </c>
    </row>
    <row r="52" spans="1:2" x14ac:dyDescent="0.25">
      <c r="A52" t="s">
        <v>38</v>
      </c>
      <c r="B52">
        <v>1</v>
      </c>
    </row>
    <row r="53" spans="1:2" x14ac:dyDescent="0.25">
      <c r="A53" t="s">
        <v>22</v>
      </c>
      <c r="B53">
        <v>1</v>
      </c>
    </row>
    <row r="54" spans="1:2" x14ac:dyDescent="0.25">
      <c r="A54" t="s">
        <v>38</v>
      </c>
      <c r="B54">
        <v>1</v>
      </c>
    </row>
    <row r="55" spans="1:2" x14ac:dyDescent="0.25">
      <c r="A55" t="s">
        <v>38</v>
      </c>
      <c r="B55">
        <v>1</v>
      </c>
    </row>
    <row r="56" spans="1:2" x14ac:dyDescent="0.25">
      <c r="A56" t="s">
        <v>22</v>
      </c>
      <c r="B56">
        <v>1</v>
      </c>
    </row>
    <row r="57" spans="1:2" x14ac:dyDescent="0.25">
      <c r="A57" t="s">
        <v>38</v>
      </c>
      <c r="B57">
        <v>1</v>
      </c>
    </row>
    <row r="58" spans="1:2" x14ac:dyDescent="0.25">
      <c r="A58" t="s">
        <v>92</v>
      </c>
      <c r="B58">
        <v>1</v>
      </c>
    </row>
    <row r="59" spans="1:2" x14ac:dyDescent="0.25">
      <c r="A59" t="s">
        <v>59</v>
      </c>
      <c r="B59">
        <v>1</v>
      </c>
    </row>
    <row r="60" spans="1:2" x14ac:dyDescent="0.25">
      <c r="A60" t="s">
        <v>29</v>
      </c>
      <c r="B60">
        <v>1</v>
      </c>
    </row>
    <row r="61" spans="1:2" x14ac:dyDescent="0.25">
      <c r="A61" t="s">
        <v>22</v>
      </c>
      <c r="B61">
        <v>1</v>
      </c>
    </row>
    <row r="62" spans="1:2" x14ac:dyDescent="0.25">
      <c r="A62" t="s">
        <v>38</v>
      </c>
      <c r="B62">
        <v>1</v>
      </c>
    </row>
    <row r="63" spans="1:2" x14ac:dyDescent="0.25">
      <c r="A63" t="s">
        <v>29</v>
      </c>
      <c r="B63">
        <v>1</v>
      </c>
    </row>
    <row r="64" spans="1:2" x14ac:dyDescent="0.25">
      <c r="A64" t="s">
        <v>38</v>
      </c>
      <c r="B64">
        <v>1</v>
      </c>
    </row>
    <row r="65" spans="1:2" x14ac:dyDescent="0.25">
      <c r="A65" t="s">
        <v>22</v>
      </c>
      <c r="B65">
        <v>1</v>
      </c>
    </row>
    <row r="66" spans="1:2" x14ac:dyDescent="0.25">
      <c r="A66" t="s">
        <v>92</v>
      </c>
      <c r="B66">
        <v>1</v>
      </c>
    </row>
    <row r="67" spans="1:2" x14ac:dyDescent="0.25">
      <c r="A67" t="s">
        <v>22</v>
      </c>
      <c r="B67">
        <v>1</v>
      </c>
    </row>
    <row r="68" spans="1:2" x14ac:dyDescent="0.25">
      <c r="A68" t="s">
        <v>38</v>
      </c>
      <c r="B68">
        <v>1</v>
      </c>
    </row>
    <row r="69" spans="1:2" x14ac:dyDescent="0.25">
      <c r="A69" t="s">
        <v>92</v>
      </c>
      <c r="B69">
        <v>1</v>
      </c>
    </row>
    <row r="70" spans="1:2" x14ac:dyDescent="0.25">
      <c r="A70" t="s">
        <v>22</v>
      </c>
      <c r="B70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Komplet + kódy</vt:lpstr>
      <vt:lpstr>Barvy a počty obyvatel</vt:lpstr>
      <vt:lpstr>Jednotlivé typy území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Vojtěch Hyvnar</dc:creator>
  <cp:lastModifiedBy>Vojtěch Hyvnar</cp:lastModifiedBy>
  <dcterms:created xsi:type="dcterms:W3CDTF">2018-06-07T09:18:10Z</dcterms:created>
  <dcterms:modified xsi:type="dcterms:W3CDTF">2018-06-15T22:45:54Z</dcterms:modified>
</cp:coreProperties>
</file>