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13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domaci/Documents/Simulace systémů/"/>
    </mc:Choice>
  </mc:AlternateContent>
  <xr:revisionPtr revIDLastSave="0" documentId="13_ncr:1_{7F813BC9-FFE0-CD4D-A9EB-AF03D87DD228}" xr6:coauthVersionLast="33" xr6:coauthVersionMax="33" xr10:uidLastSave="{00000000-0000-0000-0000-000000000000}"/>
  <bookViews>
    <workbookView xWindow="0" yWindow="0" windowWidth="28800" windowHeight="18000" activeTab="2" xr2:uid="{BF16DE8B-116C-0747-9B4C-B8488D4895A7}"/>
  </bookViews>
  <sheets>
    <sheet name="GUI" sheetId="1" r:id="rId1"/>
    <sheet name="DATA" sheetId="2" r:id="rId2"/>
    <sheet name="LOGIC" sheetId="3" r:id="rId3"/>
  </sheets>
  <calcPr calcId="179017" calcMode="manual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2" i="3" l="1"/>
  <c r="D16" i="1" s="1"/>
  <c r="J2" i="3"/>
  <c r="H60" i="2" l="1"/>
  <c r="G60" i="2"/>
  <c r="F60" i="2"/>
  <c r="E60" i="2"/>
  <c r="D60" i="2"/>
  <c r="I59" i="2"/>
  <c r="G61" i="2" s="1"/>
  <c r="H56" i="2"/>
  <c r="G56" i="2"/>
  <c r="F56" i="2"/>
  <c r="E56" i="2"/>
  <c r="D56" i="2"/>
  <c r="I55" i="2"/>
  <c r="G57" i="2" s="1"/>
  <c r="H52" i="2"/>
  <c r="G52" i="2"/>
  <c r="F52" i="2"/>
  <c r="E52" i="2"/>
  <c r="D52" i="2"/>
  <c r="I51" i="2"/>
  <c r="G53" i="2" s="1"/>
  <c r="H48" i="2"/>
  <c r="G48" i="2"/>
  <c r="F48" i="2"/>
  <c r="E48" i="2"/>
  <c r="D48" i="2"/>
  <c r="I47" i="2"/>
  <c r="G49" i="2" s="1"/>
  <c r="H44" i="2"/>
  <c r="G44" i="2"/>
  <c r="F44" i="2"/>
  <c r="E44" i="2"/>
  <c r="D44" i="2"/>
  <c r="I43" i="2"/>
  <c r="G45" i="2" s="1"/>
  <c r="H40" i="2"/>
  <c r="G40" i="2"/>
  <c r="F40" i="2"/>
  <c r="E40" i="2"/>
  <c r="D40" i="2"/>
  <c r="I39" i="2"/>
  <c r="G41" i="2" s="1"/>
  <c r="H36" i="2"/>
  <c r="G36" i="2"/>
  <c r="F36" i="2"/>
  <c r="E36" i="2"/>
  <c r="D36" i="2"/>
  <c r="I35" i="2"/>
  <c r="G37" i="2" s="1"/>
  <c r="H32" i="2"/>
  <c r="G32" i="2"/>
  <c r="F32" i="2"/>
  <c r="E32" i="2"/>
  <c r="D32" i="2"/>
  <c r="I31" i="2"/>
  <c r="G33" i="2" s="1"/>
  <c r="H28" i="2"/>
  <c r="G28" i="2"/>
  <c r="F28" i="2"/>
  <c r="E28" i="2"/>
  <c r="D28" i="2"/>
  <c r="I27" i="2"/>
  <c r="G29" i="2" s="1"/>
  <c r="H24" i="2"/>
  <c r="G24" i="2"/>
  <c r="F24" i="2"/>
  <c r="E24" i="2"/>
  <c r="D24" i="2"/>
  <c r="I23" i="2"/>
  <c r="G25" i="2" s="1"/>
  <c r="H20" i="2"/>
  <c r="G20" i="2"/>
  <c r="F20" i="2"/>
  <c r="E20" i="2"/>
  <c r="D20" i="2"/>
  <c r="I19" i="2"/>
  <c r="G21" i="2" s="1"/>
  <c r="H16" i="2"/>
  <c r="G16" i="2"/>
  <c r="F16" i="2"/>
  <c r="E16" i="2"/>
  <c r="D16" i="2"/>
  <c r="I15" i="2"/>
  <c r="G17" i="2" s="1"/>
  <c r="H12" i="2"/>
  <c r="G12" i="2"/>
  <c r="F12" i="2"/>
  <c r="E12" i="2"/>
  <c r="D12" i="2"/>
  <c r="I11" i="2"/>
  <c r="E13" i="2" s="1"/>
  <c r="H8" i="2"/>
  <c r="G8" i="2"/>
  <c r="F8" i="2"/>
  <c r="E8" i="2"/>
  <c r="D8" i="2"/>
  <c r="I7" i="2"/>
  <c r="G9" i="2" s="1"/>
  <c r="H4" i="2"/>
  <c r="G4" i="2"/>
  <c r="F4" i="2"/>
  <c r="E4" i="2"/>
  <c r="D4" i="2"/>
  <c r="B1" i="2"/>
  <c r="I3" i="2"/>
  <c r="D5" i="2" s="1"/>
  <c r="H21" i="2" l="1"/>
  <c r="D13" i="2"/>
  <c r="D61" i="2"/>
  <c r="H61" i="2"/>
  <c r="E61" i="2"/>
  <c r="F61" i="2"/>
  <c r="C61" i="2"/>
  <c r="C62" i="2" s="1"/>
  <c r="D57" i="2"/>
  <c r="H57" i="2"/>
  <c r="E57" i="2"/>
  <c r="F57" i="2"/>
  <c r="C57" i="2"/>
  <c r="C58" i="2" s="1"/>
  <c r="D58" i="2" s="1"/>
  <c r="F49" i="2"/>
  <c r="F53" i="2"/>
  <c r="D49" i="2"/>
  <c r="H49" i="2"/>
  <c r="D53" i="2"/>
  <c r="H53" i="2"/>
  <c r="E49" i="2"/>
  <c r="E53" i="2"/>
  <c r="C49" i="2"/>
  <c r="C50" i="2" s="1"/>
  <c r="C53" i="2"/>
  <c r="C54" i="2" s="1"/>
  <c r="D45" i="2"/>
  <c r="H45" i="2"/>
  <c r="E45" i="2"/>
  <c r="F45" i="2"/>
  <c r="C45" i="2"/>
  <c r="C46" i="2" s="1"/>
  <c r="D46" i="2" s="1"/>
  <c r="D41" i="2"/>
  <c r="E37" i="2"/>
  <c r="E41" i="2"/>
  <c r="F37" i="2"/>
  <c r="F41" i="2"/>
  <c r="D37" i="2"/>
  <c r="H37" i="2"/>
  <c r="H41" i="2"/>
  <c r="C37" i="2"/>
  <c r="C38" i="2" s="1"/>
  <c r="C41" i="2"/>
  <c r="C42" i="2" s="1"/>
  <c r="D33" i="2"/>
  <c r="H33" i="2"/>
  <c r="E33" i="2"/>
  <c r="F33" i="2"/>
  <c r="C33" i="2"/>
  <c r="C34" i="2" s="1"/>
  <c r="D34" i="2" s="1"/>
  <c r="F29" i="2"/>
  <c r="D29" i="2"/>
  <c r="H29" i="2"/>
  <c r="E29" i="2"/>
  <c r="C29" i="2"/>
  <c r="C30" i="2" s="1"/>
  <c r="H25" i="2"/>
  <c r="E25" i="2"/>
  <c r="F25" i="2"/>
  <c r="D25" i="2"/>
  <c r="C25" i="2"/>
  <c r="C26" i="2" s="1"/>
  <c r="D21" i="2"/>
  <c r="E21" i="2"/>
  <c r="F21" i="2"/>
  <c r="C21" i="2"/>
  <c r="C22" i="2" s="1"/>
  <c r="E9" i="2"/>
  <c r="F9" i="2"/>
  <c r="C9" i="2"/>
  <c r="C10" i="2" s="1"/>
  <c r="D9" i="2"/>
  <c r="H9" i="2"/>
  <c r="H13" i="2"/>
  <c r="G13" i="2"/>
  <c r="F13" i="2"/>
  <c r="C13" i="2"/>
  <c r="C14" i="2" s="1"/>
  <c r="D17" i="2"/>
  <c r="H17" i="2"/>
  <c r="E17" i="2"/>
  <c r="F17" i="2"/>
  <c r="C17" i="2"/>
  <c r="C18" i="2" s="1"/>
  <c r="D18" i="2" s="1"/>
  <c r="G5" i="2"/>
  <c r="C5" i="2"/>
  <c r="C6" i="2" s="1"/>
  <c r="D6" i="2" s="1"/>
  <c r="F5" i="2"/>
  <c r="E5" i="2"/>
  <c r="H5" i="2"/>
  <c r="D42" i="2" l="1"/>
  <c r="D14" i="2"/>
  <c r="E14" i="2" s="1"/>
  <c r="F14" i="2" s="1"/>
  <c r="E42" i="2"/>
  <c r="F42" i="2" s="1"/>
  <c r="G42" i="2" s="1"/>
  <c r="H42" i="2" s="1"/>
  <c r="D62" i="2"/>
  <c r="E62" i="2" s="1"/>
  <c r="F62" i="2" s="1"/>
  <c r="G62" i="2" s="1"/>
  <c r="H62" i="2" s="1"/>
  <c r="D54" i="2"/>
  <c r="E54" i="2" s="1"/>
  <c r="F54" i="2" s="1"/>
  <c r="G54" i="2" s="1"/>
  <c r="H54" i="2" s="1"/>
  <c r="E58" i="2"/>
  <c r="F58" i="2" s="1"/>
  <c r="G58" i="2" s="1"/>
  <c r="H58" i="2" s="1"/>
  <c r="I58" i="2"/>
  <c r="D50" i="2"/>
  <c r="I54" i="2"/>
  <c r="D26" i="2"/>
  <c r="E46" i="2"/>
  <c r="F46" i="2" s="1"/>
  <c r="G46" i="2" s="1"/>
  <c r="H46" i="2" s="1"/>
  <c r="D38" i="2"/>
  <c r="I42" i="2"/>
  <c r="E34" i="2"/>
  <c r="F34" i="2" s="1"/>
  <c r="G34" i="2" s="1"/>
  <c r="H34" i="2" s="1"/>
  <c r="D30" i="2"/>
  <c r="E30" i="2" s="1"/>
  <c r="F30" i="2" s="1"/>
  <c r="G30" i="2" s="1"/>
  <c r="H30" i="2" s="1"/>
  <c r="E26" i="2"/>
  <c r="F26" i="2" s="1"/>
  <c r="G26" i="2" s="1"/>
  <c r="H26" i="2" s="1"/>
  <c r="I26" i="2"/>
  <c r="D22" i="2"/>
  <c r="E22" i="2" s="1"/>
  <c r="F22" i="2" s="1"/>
  <c r="G22" i="2" s="1"/>
  <c r="H22" i="2" s="1"/>
  <c r="E18" i="2"/>
  <c r="F18" i="2" s="1"/>
  <c r="G18" i="2" s="1"/>
  <c r="H18" i="2" s="1"/>
  <c r="D10" i="2"/>
  <c r="E10" i="2" s="1"/>
  <c r="F10" i="2" s="1"/>
  <c r="G10" i="2" s="1"/>
  <c r="H10" i="2" s="1"/>
  <c r="G14" i="2"/>
  <c r="E6" i="2"/>
  <c r="F2" i="3"/>
  <c r="C2" i="3"/>
  <c r="E2" i="3" s="1"/>
  <c r="B2" i="3"/>
  <c r="A2" i="3"/>
  <c r="I34" i="2" l="1"/>
  <c r="I46" i="2"/>
  <c r="D2" i="3"/>
  <c r="I62" i="2"/>
  <c r="E50" i="2"/>
  <c r="F50" i="2" s="1"/>
  <c r="G50" i="2" s="1"/>
  <c r="H50" i="2" s="1"/>
  <c r="I50" i="2"/>
  <c r="I22" i="2"/>
  <c r="I30" i="2"/>
  <c r="E38" i="2"/>
  <c r="F38" i="2" s="1"/>
  <c r="G38" i="2" s="1"/>
  <c r="H38" i="2" s="1"/>
  <c r="I38" i="2"/>
  <c r="I10" i="2"/>
  <c r="I18" i="2"/>
  <c r="F6" i="2"/>
  <c r="H14" i="2"/>
  <c r="I14" i="2"/>
  <c r="G6" i="2" l="1"/>
  <c r="H6" i="2" s="1"/>
  <c r="I6" i="2"/>
  <c r="J2" i="2" s="1"/>
  <c r="I2" i="3" s="1"/>
  <c r="H2" i="3" s="1"/>
  <c r="C4" i="2"/>
  <c r="C56" i="2"/>
  <c r="C40" i="2"/>
  <c r="C24" i="2"/>
  <c r="C20" i="2"/>
  <c r="C60" i="2"/>
  <c r="C48" i="2"/>
  <c r="C12" i="2"/>
  <c r="C52" i="2"/>
  <c r="C36" i="2"/>
  <c r="C16" i="2"/>
  <c r="C44" i="2"/>
  <c r="C28" i="2"/>
  <c r="C8" i="2"/>
  <c r="C32" i="2"/>
  <c r="G2" i="3" l="1"/>
  <c r="L2" i="3" l="1"/>
</calcChain>
</file>

<file path=xl/sharedStrings.xml><?xml version="1.0" encoding="utf-8"?>
<sst xmlns="http://schemas.openxmlformats.org/spreadsheetml/2006/main" count="114" uniqueCount="38">
  <si>
    <t>Kraj</t>
  </si>
  <si>
    <t>Rok začátku spoření</t>
  </si>
  <si>
    <t>Rok odchodu do důchodu</t>
  </si>
  <si>
    <t>Rok narození</t>
  </si>
  <si>
    <t>Hlavní město Praha</t>
  </si>
  <si>
    <t>Jihočeský kraj</t>
  </si>
  <si>
    <t>Jihomoravský kraj</t>
  </si>
  <si>
    <t>Karlovarský kraj</t>
  </si>
  <si>
    <t>Kraj Vysočina</t>
  </si>
  <si>
    <t>Královéhradecký kraj</t>
  </si>
  <si>
    <t>Liberecký kraj</t>
  </si>
  <si>
    <t>Moravskoslezský kraj</t>
  </si>
  <si>
    <t>Olomoucký kraj</t>
  </si>
  <si>
    <t>Pardubický kraj</t>
  </si>
  <si>
    <t>Plzeňský kraj</t>
  </si>
  <si>
    <t>Středočeský kraj</t>
  </si>
  <si>
    <t>Ústecký kraj</t>
  </si>
  <si>
    <t>Zlínský kraj</t>
  </si>
  <si>
    <t>Věk</t>
  </si>
  <si>
    <t>Celkem naspořeno</t>
  </si>
  <si>
    <t>Počet let na rentě</t>
  </si>
  <si>
    <t>Úmrtí</t>
  </si>
  <si>
    <t>Počet</t>
  </si>
  <si>
    <t>Simulace úspor na důchod ve zvoleném kraji v ČR a pro zvolené pohlaví</t>
  </si>
  <si>
    <t>Požadovaná renta ze spoření</t>
  </si>
  <si>
    <t>Praha</t>
  </si>
  <si>
    <t>Kumulativní</t>
  </si>
  <si>
    <t>Náhodné číslo</t>
  </si>
  <si>
    <t>Věk úmrtí</t>
  </si>
  <si>
    <t>Věk horní hranice</t>
  </si>
  <si>
    <t>Věk spodní hranice</t>
  </si>
  <si>
    <t>Výběr věku podle kraje</t>
  </si>
  <si>
    <t>Tabulka dat citlivostní analýzy</t>
  </si>
  <si>
    <t>Relativní</t>
  </si>
  <si>
    <t>Průměr</t>
  </si>
  <si>
    <t>Doporučená měsíční ukládaná částka</t>
  </si>
  <si>
    <t>Věk odchodu do důchodu</t>
  </si>
  <si>
    <t>Věk začátku spoření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</si>
</sst>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Kč&quot;_-;\-* #,##0.00\ &quot;Kč&quot;_-;_-* &quot;-&quot;??\ &quot;Kč&quot;_-;_-@_-"/>
    <numFmt numFmtId="164" formatCode="_-* #,##0.00\ [$Kč-405]_-;\-* #,##0.00\ [$Kč-405]_-;_-* &quot;-&quot;??\ [$Kč-405]_-;_-@_-"/>
  </numFmts>
  <fonts count="7" x14ac:knownFonts="1">
    <font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charset val="238"/>
      <scheme val="minor"/>
    </font>
    <font>
      <b/>
      <sz val="12"/>
      <color theme="0"/>
      <name val="Calibri"/>
      <family val="2"/>
      <scheme val="minor"/>
    </font>
    <font>
      <sz val="12"/>
      <color theme="0"/>
      <name val="Calibri"/>
      <family val="2"/>
      <charset val="238"/>
      <scheme val="minor"/>
    </font>
    <font>
      <b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59999389629810485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50">
    <xf numFmtId="0" fontId="0" fillId="0" borderId="0" xfId="0"/>
    <xf numFmtId="0" fontId="1" fillId="0" borderId="0" xfId="0" applyFont="1" applyFill="1" applyBorder="1"/>
    <xf numFmtId="0" fontId="0" fillId="2" borderId="0" xfId="0" applyFill="1"/>
    <xf numFmtId="0" fontId="0" fillId="2" borderId="4" xfId="0" applyFill="1" applyBorder="1"/>
    <xf numFmtId="0" fontId="0" fillId="2" borderId="0" xfId="0" applyFill="1" applyBorder="1"/>
    <xf numFmtId="0" fontId="0" fillId="2" borderId="5" xfId="0" applyFill="1" applyBorder="1"/>
    <xf numFmtId="0" fontId="3" fillId="2" borderId="4" xfId="0" applyFont="1" applyFill="1" applyBorder="1" applyAlignment="1">
      <alignment horizontal="right"/>
    </xf>
    <xf numFmtId="0" fontId="3" fillId="2" borderId="0" xfId="0" applyFont="1" applyFill="1" applyBorder="1" applyAlignment="1">
      <alignment horizontal="right"/>
    </xf>
    <xf numFmtId="0" fontId="0" fillId="3" borderId="5" xfId="0" applyFont="1" applyFill="1" applyBorder="1" applyAlignment="1">
      <alignment horizontal="left"/>
    </xf>
    <xf numFmtId="0" fontId="0" fillId="2" borderId="5" xfId="0" applyFill="1" applyBorder="1" applyAlignment="1">
      <alignment horizontal="left"/>
    </xf>
    <xf numFmtId="0" fontId="0" fillId="3" borderId="5" xfId="0" applyFill="1" applyBorder="1" applyAlignment="1">
      <alignment horizontal="left"/>
    </xf>
    <xf numFmtId="0" fontId="3" fillId="4" borderId="6" xfId="0" applyFont="1" applyFill="1" applyBorder="1" applyAlignment="1">
      <alignment horizontal="right"/>
    </xf>
    <xf numFmtId="0" fontId="3" fillId="4" borderId="7" xfId="0" applyFont="1" applyFill="1" applyBorder="1" applyAlignment="1">
      <alignment horizontal="right"/>
    </xf>
    <xf numFmtId="0" fontId="5" fillId="0" borderId="0" xfId="0" applyFont="1" applyFill="1" applyBorder="1"/>
    <xf numFmtId="0" fontId="0" fillId="3" borderId="0" xfId="0" applyFill="1"/>
    <xf numFmtId="0" fontId="0" fillId="5" borderId="0" xfId="0" applyFill="1"/>
    <xf numFmtId="0" fontId="5" fillId="2" borderId="1" xfId="0" applyFont="1" applyFill="1" applyBorder="1"/>
    <xf numFmtId="0" fontId="0" fillId="2" borderId="2" xfId="0" applyFill="1" applyBorder="1"/>
    <xf numFmtId="3" fontId="0" fillId="2" borderId="2" xfId="0" applyNumberFormat="1" applyFill="1" applyBorder="1"/>
    <xf numFmtId="0" fontId="0" fillId="2" borderId="3" xfId="0" applyFill="1" applyBorder="1"/>
    <xf numFmtId="0" fontId="5" fillId="2" borderId="4" xfId="0" applyFont="1" applyFill="1" applyBorder="1"/>
    <xf numFmtId="0" fontId="6" fillId="2" borderId="5" xfId="0" applyFont="1" applyFill="1" applyBorder="1"/>
    <xf numFmtId="0" fontId="0" fillId="2" borderId="6" xfId="0" applyFill="1" applyBorder="1"/>
    <xf numFmtId="0" fontId="0" fillId="2" borderId="7" xfId="0" applyFill="1" applyBorder="1"/>
    <xf numFmtId="0" fontId="3" fillId="2" borderId="8" xfId="0" applyFont="1" applyFill="1" applyBorder="1" applyAlignment="1">
      <alignment horizontal="left"/>
    </xf>
    <xf numFmtId="0" fontId="1" fillId="2" borderId="2" xfId="0" applyFont="1" applyFill="1" applyBorder="1"/>
    <xf numFmtId="3" fontId="1" fillId="2" borderId="2" xfId="0" applyNumberFormat="1" applyFont="1" applyFill="1" applyBorder="1"/>
    <xf numFmtId="0" fontId="1" fillId="2" borderId="3" xfId="0" applyFont="1" applyFill="1" applyBorder="1"/>
    <xf numFmtId="0" fontId="1" fillId="2" borderId="0" xfId="0" applyFont="1" applyFill="1" applyBorder="1"/>
    <xf numFmtId="0" fontId="1" fillId="2" borderId="5" xfId="0" applyFont="1" applyFill="1" applyBorder="1"/>
    <xf numFmtId="0" fontId="1" fillId="2" borderId="4" xfId="0" applyFont="1" applyFill="1" applyBorder="1"/>
    <xf numFmtId="0" fontId="1" fillId="2" borderId="6" xfId="0" applyFont="1" applyFill="1" applyBorder="1"/>
    <xf numFmtId="0" fontId="1" fillId="2" borderId="7" xfId="0" applyFont="1" applyFill="1" applyBorder="1"/>
    <xf numFmtId="0" fontId="5" fillId="5" borderId="4" xfId="0" applyFont="1" applyFill="1" applyBorder="1"/>
    <xf numFmtId="0" fontId="0" fillId="5" borderId="0" xfId="0" applyFill="1" applyBorder="1"/>
    <xf numFmtId="3" fontId="0" fillId="5" borderId="0" xfId="0" applyNumberFormat="1" applyFill="1" applyBorder="1"/>
    <xf numFmtId="0" fontId="0" fillId="5" borderId="5" xfId="0" applyFill="1" applyBorder="1"/>
    <xf numFmtId="0" fontId="0" fillId="5" borderId="4" xfId="0" applyFill="1" applyBorder="1"/>
    <xf numFmtId="0" fontId="6" fillId="5" borderId="5" xfId="0" applyFont="1" applyFill="1" applyBorder="1"/>
    <xf numFmtId="0" fontId="3" fillId="5" borderId="5" xfId="0" applyFont="1" applyFill="1" applyBorder="1" applyAlignment="1">
      <alignment horizontal="left"/>
    </xf>
    <xf numFmtId="0" fontId="3" fillId="4" borderId="0" xfId="0" applyFont="1" applyFill="1"/>
    <xf numFmtId="0" fontId="6" fillId="4" borderId="0" xfId="0" applyFont="1" applyFill="1" applyAlignment="1">
      <alignment horizontal="left"/>
    </xf>
    <xf numFmtId="0" fontId="4" fillId="4" borderId="0" xfId="0" applyFont="1" applyFill="1"/>
    <xf numFmtId="164" fontId="0" fillId="3" borderId="5" xfId="0" applyNumberFormat="1" applyFill="1" applyBorder="1" applyAlignment="1">
      <alignment horizontal="left"/>
    </xf>
    <xf numFmtId="0" fontId="3" fillId="4" borderId="1" xfId="0" applyFont="1" applyFill="1" applyBorder="1" applyAlignment="1">
      <alignment horizontal="center"/>
    </xf>
    <xf numFmtId="0" fontId="3" fillId="4" borderId="2" xfId="0" applyFont="1" applyFill="1" applyBorder="1" applyAlignment="1">
      <alignment horizontal="center"/>
    </xf>
    <xf numFmtId="0" fontId="3" fillId="4" borderId="3" xfId="0" applyFont="1" applyFill="1" applyBorder="1" applyAlignment="1">
      <alignment horizontal="center"/>
    </xf>
    <xf numFmtId="0" fontId="3" fillId="4" borderId="0" xfId="0" applyFont="1" applyFill="1" applyAlignment="1">
      <alignment horizontal="center"/>
    </xf>
    <xf numFmtId="44" fontId="3" fillId="4" borderId="8" xfId="1" applyFont="1" applyFill="1" applyBorder="1" applyAlignment="1">
      <alignment horizontal="left"/>
    </xf>
    <xf numFmtId="44" fontId="0" fillId="5" borderId="0" xfId="1" applyFont="1" applyFill="1"/>
  </cellXfs>
  <cellStyles count="2">
    <cellStyle name="Měna" xfId="1" builtinId="4"/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3ED904-6D6F-1740-A53F-60DC1A2CB3EF}">
  <dimension ref="B2:D16"/>
  <sheetViews>
    <sheetView workbookViewId="0">
      <selection activeCell="F29" sqref="F29"/>
    </sheetView>
  </sheetViews>
  <sheetFormatPr baseColWidth="10" defaultRowHeight="16" x14ac:dyDescent="0.2"/>
  <cols>
    <col min="1" max="1" width="33.5" style="2" customWidth="1"/>
    <col min="2" max="2" width="36.33203125" style="2" customWidth="1"/>
    <col min="3" max="3" width="5" style="2" customWidth="1"/>
    <col min="4" max="4" width="22.6640625" style="2" customWidth="1"/>
    <col min="5" max="16384" width="10.83203125" style="2"/>
  </cols>
  <sheetData>
    <row r="2" spans="2:4" x14ac:dyDescent="0.2">
      <c r="B2" s="44" t="s">
        <v>23</v>
      </c>
      <c r="C2" s="45"/>
      <c r="D2" s="46"/>
    </row>
    <row r="3" spans="2:4" x14ac:dyDescent="0.2">
      <c r="B3" s="3"/>
      <c r="C3" s="4"/>
      <c r="D3" s="5"/>
    </row>
    <row r="4" spans="2:4" x14ac:dyDescent="0.2">
      <c r="B4" s="6" t="s">
        <v>0</v>
      </c>
      <c r="C4" s="7"/>
      <c r="D4" s="10" t="s">
        <v>4</v>
      </c>
    </row>
    <row r="5" spans="2:4" x14ac:dyDescent="0.2">
      <c r="B5" s="6"/>
      <c r="C5" s="7"/>
      <c r="D5" s="9"/>
    </row>
    <row r="6" spans="2:4" x14ac:dyDescent="0.2">
      <c r="B6" s="6" t="s">
        <v>3</v>
      </c>
      <c r="C6" s="7"/>
      <c r="D6" s="10">
        <v>1995</v>
      </c>
    </row>
    <row r="7" spans="2:4" x14ac:dyDescent="0.2">
      <c r="B7" s="6"/>
      <c r="C7" s="7"/>
      <c r="D7" s="9"/>
    </row>
    <row r="8" spans="2:4" x14ac:dyDescent="0.2">
      <c r="B8" s="6" t="s">
        <v>1</v>
      </c>
      <c r="C8" s="7"/>
      <c r="D8" s="10">
        <v>2018</v>
      </c>
    </row>
    <row r="9" spans="2:4" x14ac:dyDescent="0.2">
      <c r="B9" s="6"/>
      <c r="C9" s="7"/>
      <c r="D9" s="9"/>
    </row>
    <row r="10" spans="2:4" x14ac:dyDescent="0.2">
      <c r="B10" s="6" t="s">
        <v>2</v>
      </c>
      <c r="C10" s="7"/>
      <c r="D10" s="8">
        <v>2060</v>
      </c>
    </row>
    <row r="11" spans="2:4" x14ac:dyDescent="0.2">
      <c r="B11" s="6"/>
      <c r="C11" s="7"/>
      <c r="D11" s="9"/>
    </row>
    <row r="12" spans="2:4" x14ac:dyDescent="0.2">
      <c r="B12" s="6" t="s">
        <v>24</v>
      </c>
      <c r="C12" s="7"/>
      <c r="D12" s="43">
        <v>5000</v>
      </c>
    </row>
    <row r="13" spans="2:4" x14ac:dyDescent="0.2">
      <c r="B13" s="6"/>
      <c r="C13" s="7"/>
      <c r="D13" s="9"/>
    </row>
    <row r="14" spans="2:4" x14ac:dyDescent="0.2">
      <c r="B14" s="6"/>
      <c r="C14" s="7"/>
      <c r="D14" s="9"/>
    </row>
    <row r="15" spans="2:4" x14ac:dyDescent="0.2">
      <c r="B15" s="6"/>
      <c r="C15" s="7"/>
      <c r="D15" s="9"/>
    </row>
    <row r="16" spans="2:4" x14ac:dyDescent="0.2">
      <c r="B16" s="11" t="s">
        <v>35</v>
      </c>
      <c r="C16" s="12"/>
      <c r="D16" s="48">
        <f>LOGIC!K2</f>
        <v>1536</v>
      </c>
    </row>
  </sheetData>
  <mergeCells count="1">
    <mergeCell ref="B2:D2"/>
  </mergeCells>
  <dataValidations count="4">
    <dataValidation type="whole" allowBlank="1" showInputMessage="1" showErrorMessage="1" sqref="D6" xr:uid="{3A447FC7-5182-5B49-AAA6-BA4849574353}">
      <formula1>1900</formula1>
      <formula2>2018</formula2>
    </dataValidation>
    <dataValidation type="whole" allowBlank="1" showInputMessage="1" showErrorMessage="1" sqref="D8" xr:uid="{805916B6-BB47-8D48-8593-A12D7C2753E9}">
      <formula1>1900</formula1>
      <formula2>2100</formula2>
    </dataValidation>
    <dataValidation type="whole" allowBlank="1" showInputMessage="1" showErrorMessage="1" sqref="D10" xr:uid="{10256E30-3699-8846-967F-14C69D61AF61}">
      <formula1>1950</formula1>
      <formula2>2150</formula2>
    </dataValidation>
    <dataValidation type="decimal" allowBlank="1" showInputMessage="1" showErrorMessage="1" sqref="D12" xr:uid="{1E3D7938-046D-534C-B3AB-E96EE27CE443}">
      <formula1>1</formula1>
      <formula2>10000000</formula2>
    </dataValidation>
  </dataValidations>
  <pageMargins left="0.7" right="0.7" top="0.78740157499999996" bottom="0.78740157499999996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9D2144D-8303-F143-94BB-C6925A0F1EE1}">
          <x14:formula1>
            <xm:f>DATA!$A$2:$A$15</xm:f>
          </x14:formula1>
          <xm:sqref>D4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5C9F1B-DA8A-A74B-987A-B1E146D5484A}">
  <dimension ref="A1:J62"/>
  <sheetViews>
    <sheetView workbookViewId="0">
      <selection activeCell="L32" sqref="L32"/>
    </sheetView>
  </sheetViews>
  <sheetFormatPr baseColWidth="10" defaultRowHeight="16" x14ac:dyDescent="0.2"/>
  <cols>
    <col min="1" max="1" width="18.5" bestFit="1" customWidth="1"/>
    <col min="2" max="2" width="18.83203125" customWidth="1"/>
    <col min="3" max="3" width="10.83203125" customWidth="1"/>
    <col min="9" max="9" width="16.83203125" bestFit="1" customWidth="1"/>
    <col min="10" max="10" width="20" bestFit="1" customWidth="1"/>
  </cols>
  <sheetData>
    <row r="1" spans="1:10" x14ac:dyDescent="0.2">
      <c r="A1" s="13" t="s">
        <v>0</v>
      </c>
      <c r="B1" s="41">
        <f ca="1">RAND()</f>
        <v>0.242298523128893</v>
      </c>
      <c r="C1" s="14">
        <v>15</v>
      </c>
      <c r="D1" s="14">
        <v>40</v>
      </c>
      <c r="E1" s="14">
        <v>60</v>
      </c>
      <c r="F1" s="14">
        <v>70</v>
      </c>
      <c r="G1" s="14">
        <v>80</v>
      </c>
      <c r="H1" s="14">
        <v>90</v>
      </c>
      <c r="I1" s="14" t="s">
        <v>29</v>
      </c>
      <c r="J1" s="40" t="s">
        <v>31</v>
      </c>
    </row>
    <row r="2" spans="1:10" x14ac:dyDescent="0.2">
      <c r="A2" s="1" t="s">
        <v>4</v>
      </c>
      <c r="B2" s="40" t="s">
        <v>27</v>
      </c>
      <c r="C2" s="15">
        <v>39</v>
      </c>
      <c r="D2" s="15">
        <v>59</v>
      </c>
      <c r="E2" s="15">
        <v>69</v>
      </c>
      <c r="F2" s="15">
        <v>79</v>
      </c>
      <c r="G2" s="15">
        <v>89</v>
      </c>
      <c r="H2" s="15">
        <v>105</v>
      </c>
      <c r="I2" s="15" t="s">
        <v>30</v>
      </c>
      <c r="J2" s="42">
        <f ca="1">IF(GUI!D4=DATA!A2,DATA!I6,IF(GUI!D4=DATA!A3,DATA!I14,IF(GUI!D4=DATA!A4,I50,IF(GUI!D4=DATA!A5,I22,IF(GUI!D4=DATA!A6,I42,IF(GUI!D4=DATA!A7,I34,IF(GUI!D4=DATA!A8,I30,IF(GUI!D4=DATA!A9,I62,IF(GUI!D4=DATA!A10,I54,IF(GUI!D4=DATA!A11,I38,IF(GUI!D4=DATA!A12,I18,IF(GUI!D4=DATA!A13,I10,IF(GUI!D4=DATA!A14,I26,IF(GUI!D4=DATA!A15,I58,0))))))))))))))</f>
        <v>72</v>
      </c>
    </row>
    <row r="3" spans="1:10" x14ac:dyDescent="0.2">
      <c r="A3" s="1" t="s">
        <v>5</v>
      </c>
      <c r="B3" s="16" t="s">
        <v>25</v>
      </c>
      <c r="C3" s="17">
        <v>190</v>
      </c>
      <c r="D3" s="17">
        <v>915</v>
      </c>
      <c r="E3" s="18">
        <v>1838</v>
      </c>
      <c r="F3" s="18">
        <v>3076</v>
      </c>
      <c r="G3" s="18">
        <v>4012</v>
      </c>
      <c r="H3" s="18">
        <v>2132</v>
      </c>
      <c r="I3" s="19">
        <f>SUM(C3:H3)</f>
        <v>12163</v>
      </c>
    </row>
    <row r="4" spans="1:10" x14ac:dyDescent="0.2">
      <c r="A4" s="1" t="s">
        <v>6</v>
      </c>
      <c r="B4" s="20" t="s">
        <v>18</v>
      </c>
      <c r="C4" s="4">
        <f ca="1">RANDBETWEEN(C1,$C$2)</f>
        <v>27</v>
      </c>
      <c r="D4" s="4">
        <f ca="1">RANDBETWEEN($D$1,$D$2)</f>
        <v>46</v>
      </c>
      <c r="E4" s="4">
        <f ca="1">RANDBETWEEN($E$1,$E$2)</f>
        <v>68</v>
      </c>
      <c r="F4" s="4">
        <f ca="1">RANDBETWEEN($F$1,$F$2)</f>
        <v>72</v>
      </c>
      <c r="G4" s="4">
        <f ca="1">RANDBETWEEN($G$1,$G$2)</f>
        <v>81</v>
      </c>
      <c r="H4" s="4">
        <f ca="1">RANDBETWEEN($H$1,$H$2)</f>
        <v>97</v>
      </c>
      <c r="I4" s="5"/>
    </row>
    <row r="5" spans="1:10" x14ac:dyDescent="0.2">
      <c r="A5" s="1" t="s">
        <v>7</v>
      </c>
      <c r="B5" s="3" t="s">
        <v>33</v>
      </c>
      <c r="C5" s="4">
        <f>C3/$I$3</f>
        <v>1.5621146098824304E-2</v>
      </c>
      <c r="D5" s="4">
        <f>D3/$I$3</f>
        <v>7.5228150949601252E-2</v>
      </c>
      <c r="E5" s="4">
        <f>E3/$I$3</f>
        <v>0.1511140343665214</v>
      </c>
      <c r="F5" s="4">
        <f>F3/$I$3</f>
        <v>0.252898133684124</v>
      </c>
      <c r="G5" s="4">
        <f>G3/$I$3</f>
        <v>0.32985283236043739</v>
      </c>
      <c r="H5" s="4">
        <f>H3/$I$3</f>
        <v>0.17528570254049167</v>
      </c>
      <c r="I5" s="21" t="s">
        <v>28</v>
      </c>
    </row>
    <row r="6" spans="1:10" x14ac:dyDescent="0.2">
      <c r="A6" s="1" t="s">
        <v>8</v>
      </c>
      <c r="B6" s="22" t="s">
        <v>26</v>
      </c>
      <c r="C6" s="23">
        <f>C5</f>
        <v>1.5621146098824304E-2</v>
      </c>
      <c r="D6" s="23">
        <f>C6+D5</f>
        <v>9.0849297048425551E-2</v>
      </c>
      <c r="E6" s="23">
        <f t="shared" ref="E6:H6" si="0">D6+E5</f>
        <v>0.24196333141494697</v>
      </c>
      <c r="F6" s="23">
        <f t="shared" si="0"/>
        <v>0.49486146509907097</v>
      </c>
      <c r="G6" s="23">
        <f t="shared" si="0"/>
        <v>0.82471429745950831</v>
      </c>
      <c r="H6" s="23">
        <f t="shared" si="0"/>
        <v>1</v>
      </c>
      <c r="I6" s="24">
        <f ca="1">IF(B1&lt;=C6,C4,(IF(B1&lt;=D6,D4,(IF(B1&lt;=E6,E4,(IF(B1&lt;=F6,F4,(IF(B1&lt;=G6,G4,H4)))))))))</f>
        <v>72</v>
      </c>
    </row>
    <row r="7" spans="1:10" x14ac:dyDescent="0.2">
      <c r="A7" s="1" t="s">
        <v>9</v>
      </c>
      <c r="B7" s="33" t="s">
        <v>15</v>
      </c>
      <c r="C7" s="34">
        <v>220</v>
      </c>
      <c r="D7" s="35">
        <v>1088</v>
      </c>
      <c r="E7" s="35">
        <v>2444</v>
      </c>
      <c r="F7" s="35">
        <v>3578</v>
      </c>
      <c r="G7" s="35">
        <v>4232</v>
      </c>
      <c r="H7" s="35">
        <v>1632</v>
      </c>
      <c r="I7" s="36">
        <f>SUM(C7:H7)</f>
        <v>13194</v>
      </c>
    </row>
    <row r="8" spans="1:10" x14ac:dyDescent="0.2">
      <c r="A8" s="1" t="s">
        <v>10</v>
      </c>
      <c r="B8" s="33" t="s">
        <v>18</v>
      </c>
      <c r="C8" s="34">
        <f ca="1">RANDBETWEEN($C$1,$C$2)</f>
        <v>20</v>
      </c>
      <c r="D8" s="34">
        <f ca="1">RANDBETWEEN($D$1,$D$2)</f>
        <v>52</v>
      </c>
      <c r="E8" s="34">
        <f ca="1">RANDBETWEEN($E$1,$E$2)</f>
        <v>63</v>
      </c>
      <c r="F8" s="34">
        <f ca="1">RANDBETWEEN($F$1,$F$2)</f>
        <v>75</v>
      </c>
      <c r="G8" s="34">
        <f ca="1">RANDBETWEEN($G$1,$G$2)</f>
        <v>84</v>
      </c>
      <c r="H8" s="34">
        <f ca="1">RANDBETWEEN($H$1,$H$2)</f>
        <v>101</v>
      </c>
      <c r="I8" s="36"/>
    </row>
    <row r="9" spans="1:10" x14ac:dyDescent="0.2">
      <c r="A9" s="1" t="s">
        <v>11</v>
      </c>
      <c r="B9" s="37" t="s">
        <v>33</v>
      </c>
      <c r="C9" s="34">
        <f>C7/$I7</f>
        <v>1.6674245869334546E-2</v>
      </c>
      <c r="D9" s="34">
        <f t="shared" ref="D9:H9" si="1">D7/$I7</f>
        <v>8.2461725026527211E-2</v>
      </c>
      <c r="E9" s="34">
        <f t="shared" si="1"/>
        <v>0.18523571320297105</v>
      </c>
      <c r="F9" s="34">
        <f t="shared" si="1"/>
        <v>0.27118387145672274</v>
      </c>
      <c r="G9" s="34">
        <f t="shared" si="1"/>
        <v>0.32075185690465363</v>
      </c>
      <c r="H9" s="34">
        <f t="shared" si="1"/>
        <v>0.12369258753979082</v>
      </c>
      <c r="I9" s="38" t="s">
        <v>28</v>
      </c>
    </row>
    <row r="10" spans="1:10" x14ac:dyDescent="0.2">
      <c r="A10" s="1" t="s">
        <v>12</v>
      </c>
      <c r="B10" s="37" t="s">
        <v>26</v>
      </c>
      <c r="C10" s="34">
        <f>C9</f>
        <v>1.6674245869334546E-2</v>
      </c>
      <c r="D10" s="34">
        <f>C10+D9</f>
        <v>9.9135970895861764E-2</v>
      </c>
      <c r="E10" s="34">
        <f t="shared" ref="E10" si="2">D10+E9</f>
        <v>0.28437168409883284</v>
      </c>
      <c r="F10" s="34">
        <f t="shared" ref="F10" si="3">E10+F9</f>
        <v>0.55555555555555558</v>
      </c>
      <c r="G10" s="34">
        <f t="shared" ref="G10" si="4">F10+G9</f>
        <v>0.87630741246020927</v>
      </c>
      <c r="H10" s="34">
        <f t="shared" ref="H10" si="5">G10+H9</f>
        <v>1</v>
      </c>
      <c r="I10" s="39">
        <f ca="1">IF($B$1&lt;=C10,C8,(IF($B$1&lt;=D10,D8,(IF($B$1&lt;=E10,E8,(IF($B$1&lt;=F10,F8,(IF($B$1&lt;=G10,G8,H8)))))))))</f>
        <v>63</v>
      </c>
    </row>
    <row r="11" spans="1:10" x14ac:dyDescent="0.2">
      <c r="A11" s="1" t="s">
        <v>13</v>
      </c>
      <c r="B11" s="16" t="s">
        <v>5</v>
      </c>
      <c r="C11" s="25">
        <v>106</v>
      </c>
      <c r="D11" s="26">
        <v>555</v>
      </c>
      <c r="E11" s="26">
        <v>1178</v>
      </c>
      <c r="F11" s="26">
        <v>1799</v>
      </c>
      <c r="G11" s="26">
        <v>2244</v>
      </c>
      <c r="H11" s="26">
        <v>843</v>
      </c>
      <c r="I11" s="27">
        <f>SUM(C11:H11)</f>
        <v>6725</v>
      </c>
    </row>
    <row r="12" spans="1:10" x14ac:dyDescent="0.2">
      <c r="A12" s="1" t="s">
        <v>14</v>
      </c>
      <c r="B12" s="20" t="s">
        <v>18</v>
      </c>
      <c r="C12" s="28">
        <f ca="1">RANDBETWEEN($C$1,$C$2)</f>
        <v>23</v>
      </c>
      <c r="D12" s="28">
        <f ca="1">RANDBETWEEN($D$1,$D$2)</f>
        <v>57</v>
      </c>
      <c r="E12" s="28">
        <f ca="1">RANDBETWEEN($E$1,$E$2)</f>
        <v>69</v>
      </c>
      <c r="F12" s="28">
        <f ca="1">RANDBETWEEN($F$1,$F$2)</f>
        <v>77</v>
      </c>
      <c r="G12" s="28">
        <f ca="1">RANDBETWEEN($G$1,$G$2)</f>
        <v>89</v>
      </c>
      <c r="H12" s="28">
        <f ca="1">RANDBETWEEN($H$1,$H$2)</f>
        <v>90</v>
      </c>
      <c r="I12" s="29"/>
    </row>
    <row r="13" spans="1:10" x14ac:dyDescent="0.2">
      <c r="A13" s="1" t="s">
        <v>15</v>
      </c>
      <c r="B13" s="30" t="s">
        <v>33</v>
      </c>
      <c r="C13" s="28">
        <f>C11/$I11</f>
        <v>1.5762081784386615E-2</v>
      </c>
      <c r="D13" s="28">
        <f t="shared" ref="D13:H13" si="6">D11/$I11</f>
        <v>8.252788104089219E-2</v>
      </c>
      <c r="E13" s="28">
        <f t="shared" si="6"/>
        <v>0.17516728624535316</v>
      </c>
      <c r="F13" s="28">
        <f t="shared" si="6"/>
        <v>0.26750929368029741</v>
      </c>
      <c r="G13" s="28">
        <f t="shared" si="6"/>
        <v>0.3336802973977695</v>
      </c>
      <c r="H13" s="28">
        <f t="shared" si="6"/>
        <v>0.1253531598513011</v>
      </c>
      <c r="I13" s="21" t="s">
        <v>28</v>
      </c>
    </row>
    <row r="14" spans="1:10" x14ac:dyDescent="0.2">
      <c r="A14" s="1" t="s">
        <v>16</v>
      </c>
      <c r="B14" s="31" t="s">
        <v>26</v>
      </c>
      <c r="C14" s="32">
        <f>C13</f>
        <v>1.5762081784386615E-2</v>
      </c>
      <c r="D14" s="32">
        <f>C14+D13</f>
        <v>9.8289962825278798E-2</v>
      </c>
      <c r="E14" s="32">
        <f t="shared" ref="E14" si="7">D14+E13</f>
        <v>0.27345724907063196</v>
      </c>
      <c r="F14" s="32">
        <f t="shared" ref="F14" si="8">E14+F13</f>
        <v>0.54096654275092937</v>
      </c>
      <c r="G14" s="32">
        <f t="shared" ref="G14" si="9">F14+G13</f>
        <v>0.87464684014869887</v>
      </c>
      <c r="H14" s="32">
        <f t="shared" ref="H14" si="10">G14+H13</f>
        <v>1</v>
      </c>
      <c r="I14" s="24">
        <f ca="1">IF($B$1&lt;=C14,C12,(IF($B$1&lt;=D14,D12,(IF($B$1&lt;=E14,E12,(IF($B$1&lt;=F14,F12,(IF($B$1&lt;=G14,G12,H12)))))))))</f>
        <v>69</v>
      </c>
    </row>
    <row r="15" spans="1:10" x14ac:dyDescent="0.2">
      <c r="A15" s="1" t="s">
        <v>17</v>
      </c>
      <c r="B15" s="33" t="s">
        <v>14</v>
      </c>
      <c r="C15" s="34">
        <v>102</v>
      </c>
      <c r="D15" s="35">
        <v>512</v>
      </c>
      <c r="E15" s="35">
        <v>1046</v>
      </c>
      <c r="F15" s="35">
        <v>1624</v>
      </c>
      <c r="G15" s="35">
        <v>2126</v>
      </c>
      <c r="H15" s="35">
        <v>800</v>
      </c>
      <c r="I15" s="36">
        <f>SUM(C15:H15)</f>
        <v>6210</v>
      </c>
    </row>
    <row r="16" spans="1:10" x14ac:dyDescent="0.2">
      <c r="B16" s="33" t="s">
        <v>18</v>
      </c>
      <c r="C16" s="34">
        <f ca="1">RANDBETWEEN($C$1,$C$2)</f>
        <v>22</v>
      </c>
      <c r="D16" s="34">
        <f ca="1">RANDBETWEEN($D$1,$D$2)</f>
        <v>59</v>
      </c>
      <c r="E16" s="34">
        <f ca="1">RANDBETWEEN($E$1,$E$2)</f>
        <v>64</v>
      </c>
      <c r="F16" s="34">
        <f ca="1">RANDBETWEEN($F$1,$F$2)</f>
        <v>77</v>
      </c>
      <c r="G16" s="34">
        <f ca="1">RANDBETWEEN($G$1,$G$2)</f>
        <v>80</v>
      </c>
      <c r="H16" s="34">
        <f ca="1">RANDBETWEEN($H$1,$H$2)</f>
        <v>101</v>
      </c>
      <c r="I16" s="36"/>
    </row>
    <row r="17" spans="2:9" x14ac:dyDescent="0.2">
      <c r="B17" s="37" t="s">
        <v>33</v>
      </c>
      <c r="C17" s="34">
        <f>C15/$I15</f>
        <v>1.6425120772946861E-2</v>
      </c>
      <c r="D17" s="34">
        <f t="shared" ref="D17:H17" si="11">D15/$I15</f>
        <v>8.2447665056360711E-2</v>
      </c>
      <c r="E17" s="34">
        <f t="shared" si="11"/>
        <v>0.16843800322061192</v>
      </c>
      <c r="F17" s="34">
        <f t="shared" si="11"/>
        <v>0.26151368760064414</v>
      </c>
      <c r="G17" s="34">
        <f t="shared" si="11"/>
        <v>0.34235104669887279</v>
      </c>
      <c r="H17" s="34">
        <f t="shared" si="11"/>
        <v>0.1288244766505636</v>
      </c>
      <c r="I17" s="38" t="s">
        <v>28</v>
      </c>
    </row>
    <row r="18" spans="2:9" x14ac:dyDescent="0.2">
      <c r="B18" s="37" t="s">
        <v>26</v>
      </c>
      <c r="C18" s="34">
        <f>C17</f>
        <v>1.6425120772946861E-2</v>
      </c>
      <c r="D18" s="34">
        <f>C18+D17</f>
        <v>9.8872785829307572E-2</v>
      </c>
      <c r="E18" s="34">
        <f t="shared" ref="E18" si="12">D18+E17</f>
        <v>0.26731078904991951</v>
      </c>
      <c r="F18" s="34">
        <f t="shared" ref="F18" si="13">E18+F17</f>
        <v>0.52882447665056365</v>
      </c>
      <c r="G18" s="34">
        <f t="shared" ref="G18" si="14">F18+G17</f>
        <v>0.87117552334943649</v>
      </c>
      <c r="H18" s="34">
        <f t="shared" ref="H18" si="15">G18+H17</f>
        <v>1</v>
      </c>
      <c r="I18" s="39">
        <f ca="1">IF($B$1&lt;=C18,C16,(IF($B$1&lt;=D18,D16,(IF($B$1&lt;=E18,E16,(IF($B$1&lt;=F18,F16,(IF($B$1&lt;=G18,G16,H16)))))))))</f>
        <v>64</v>
      </c>
    </row>
    <row r="19" spans="2:9" x14ac:dyDescent="0.2">
      <c r="B19" s="16" t="s">
        <v>7</v>
      </c>
      <c r="C19" s="17">
        <v>68</v>
      </c>
      <c r="D19" s="18">
        <v>360</v>
      </c>
      <c r="E19" s="18">
        <v>684</v>
      </c>
      <c r="F19" s="18">
        <v>944</v>
      </c>
      <c r="G19" s="18">
        <v>982</v>
      </c>
      <c r="H19" s="18">
        <v>346</v>
      </c>
      <c r="I19" s="19">
        <f>SUM(C19:H19)</f>
        <v>3384</v>
      </c>
    </row>
    <row r="20" spans="2:9" x14ac:dyDescent="0.2">
      <c r="B20" s="20" t="s">
        <v>18</v>
      </c>
      <c r="C20" s="4">
        <f ca="1">RANDBETWEEN($C$1,$C$2)</f>
        <v>22</v>
      </c>
      <c r="D20" s="4">
        <f ca="1">RANDBETWEEN($D$1,$D$2)</f>
        <v>57</v>
      </c>
      <c r="E20" s="4">
        <f ca="1">RANDBETWEEN($E$1,$E$2)</f>
        <v>64</v>
      </c>
      <c r="F20" s="4">
        <f ca="1">RANDBETWEEN($F$1,$F$2)</f>
        <v>78</v>
      </c>
      <c r="G20" s="4">
        <f ca="1">RANDBETWEEN($G$1,$G$2)</f>
        <v>87</v>
      </c>
      <c r="H20" s="4">
        <f ca="1">RANDBETWEEN($H$1,$H$2)</f>
        <v>93</v>
      </c>
      <c r="I20" s="5"/>
    </row>
    <row r="21" spans="2:9" x14ac:dyDescent="0.2">
      <c r="B21" s="3" t="s">
        <v>33</v>
      </c>
      <c r="C21" s="4">
        <f>C19/$I19</f>
        <v>2.0094562647754138E-2</v>
      </c>
      <c r="D21" s="4">
        <f t="shared" ref="D21:H21" si="16">D19/$I19</f>
        <v>0.10638297872340426</v>
      </c>
      <c r="E21" s="4">
        <f t="shared" si="16"/>
        <v>0.20212765957446807</v>
      </c>
      <c r="F21" s="4">
        <f t="shared" si="16"/>
        <v>0.27895981087470451</v>
      </c>
      <c r="G21" s="4">
        <f t="shared" si="16"/>
        <v>0.29018912529550828</v>
      </c>
      <c r="H21" s="4">
        <f t="shared" si="16"/>
        <v>0.10224586288416075</v>
      </c>
      <c r="I21" s="21" t="s">
        <v>28</v>
      </c>
    </row>
    <row r="22" spans="2:9" x14ac:dyDescent="0.2">
      <c r="B22" s="22" t="s">
        <v>26</v>
      </c>
      <c r="C22" s="23">
        <f>C21</f>
        <v>2.0094562647754138E-2</v>
      </c>
      <c r="D22" s="23">
        <f>C22+D21</f>
        <v>0.12647754137115841</v>
      </c>
      <c r="E22" s="23">
        <f t="shared" ref="E22" si="17">D22+E21</f>
        <v>0.32860520094562651</v>
      </c>
      <c r="F22" s="23">
        <f t="shared" ref="F22" si="18">E22+F21</f>
        <v>0.60756501182033107</v>
      </c>
      <c r="G22" s="23">
        <f t="shared" ref="G22" si="19">F22+G21</f>
        <v>0.89775413711583929</v>
      </c>
      <c r="H22" s="23">
        <f t="shared" ref="H22" si="20">G22+H21</f>
        <v>1</v>
      </c>
      <c r="I22" s="24">
        <f ca="1">IF($B$1&lt;=C22,C20,(IF($B$1&lt;=D22,D20,(IF($B$1&lt;=E22,E20,(IF($B$1&lt;=F22,F20,(IF($B$1&lt;=G22,G20,H20)))))))))</f>
        <v>64</v>
      </c>
    </row>
    <row r="23" spans="2:9" x14ac:dyDescent="0.2">
      <c r="B23" s="33" t="s">
        <v>16</v>
      </c>
      <c r="C23" s="34">
        <v>171</v>
      </c>
      <c r="D23" s="35">
        <v>936</v>
      </c>
      <c r="E23" s="35">
        <v>2026</v>
      </c>
      <c r="F23" s="35">
        <v>2558</v>
      </c>
      <c r="G23" s="35">
        <v>2459</v>
      </c>
      <c r="H23" s="35">
        <v>964</v>
      </c>
      <c r="I23" s="36">
        <f>SUM(C23:H23)</f>
        <v>9114</v>
      </c>
    </row>
    <row r="24" spans="2:9" x14ac:dyDescent="0.2">
      <c r="B24" s="33" t="s">
        <v>18</v>
      </c>
      <c r="C24" s="34">
        <f ca="1">RANDBETWEEN($C$1,$C$2)</f>
        <v>22</v>
      </c>
      <c r="D24" s="34">
        <f ca="1">RANDBETWEEN($D$1,$D$2)</f>
        <v>54</v>
      </c>
      <c r="E24" s="34">
        <f ca="1">RANDBETWEEN($E$1,$E$2)</f>
        <v>65</v>
      </c>
      <c r="F24" s="34">
        <f ca="1">RANDBETWEEN($F$1,$F$2)</f>
        <v>70</v>
      </c>
      <c r="G24" s="34">
        <f ca="1">RANDBETWEEN($G$1,$G$2)</f>
        <v>85</v>
      </c>
      <c r="H24" s="34">
        <f ca="1">RANDBETWEEN($H$1,$H$2)</f>
        <v>90</v>
      </c>
      <c r="I24" s="36"/>
    </row>
    <row r="25" spans="2:9" x14ac:dyDescent="0.2">
      <c r="B25" s="37" t="s">
        <v>33</v>
      </c>
      <c r="C25" s="34">
        <f>C23/$I23</f>
        <v>1.8762343647136272E-2</v>
      </c>
      <c r="D25" s="34">
        <f t="shared" ref="D25:H25" si="21">D23/$I23</f>
        <v>0.10269914417379855</v>
      </c>
      <c r="E25" s="34">
        <f t="shared" si="21"/>
        <v>0.22229536976080755</v>
      </c>
      <c r="F25" s="34">
        <f t="shared" si="21"/>
        <v>0.28066710555189817</v>
      </c>
      <c r="G25" s="34">
        <f t="shared" si="21"/>
        <v>0.26980469607197716</v>
      </c>
      <c r="H25" s="34">
        <f t="shared" si="21"/>
        <v>0.10577134079438227</v>
      </c>
      <c r="I25" s="38" t="s">
        <v>28</v>
      </c>
    </row>
    <row r="26" spans="2:9" x14ac:dyDescent="0.2">
      <c r="B26" s="37" t="s">
        <v>26</v>
      </c>
      <c r="C26" s="34">
        <f>C25</f>
        <v>1.8762343647136272E-2</v>
      </c>
      <c r="D26" s="34">
        <f>C26+D25</f>
        <v>0.12146148782093483</v>
      </c>
      <c r="E26" s="34">
        <f t="shared" ref="E26" si="22">D26+E25</f>
        <v>0.34375685758174235</v>
      </c>
      <c r="F26" s="34">
        <f t="shared" ref="F26" si="23">E26+F25</f>
        <v>0.62442396313364057</v>
      </c>
      <c r="G26" s="34">
        <f t="shared" ref="G26" si="24">F26+G25</f>
        <v>0.89422865920561767</v>
      </c>
      <c r="H26" s="34">
        <f t="shared" ref="H26" si="25">G26+H25</f>
        <v>1</v>
      </c>
      <c r="I26" s="39">
        <f ca="1">IF($B$1&lt;=C26,C24,(IF($B$1&lt;=D26,D24,(IF($B$1&lt;=E26,E24,(IF($B$1&lt;=F26,F24,(IF($B$1&lt;=G26,G24,H24)))))))))</f>
        <v>65</v>
      </c>
    </row>
    <row r="27" spans="2:9" x14ac:dyDescent="0.2">
      <c r="B27" s="16" t="s">
        <v>10</v>
      </c>
      <c r="C27" s="17">
        <v>91</v>
      </c>
      <c r="D27" s="18">
        <v>392</v>
      </c>
      <c r="E27" s="18">
        <v>883</v>
      </c>
      <c r="F27" s="18">
        <v>1242</v>
      </c>
      <c r="G27" s="18">
        <v>1451</v>
      </c>
      <c r="H27" s="18">
        <v>626</v>
      </c>
      <c r="I27" s="19">
        <f>SUM(C27:H27)</f>
        <v>4685</v>
      </c>
    </row>
    <row r="28" spans="2:9" x14ac:dyDescent="0.2">
      <c r="B28" s="20" t="s">
        <v>18</v>
      </c>
      <c r="C28" s="4">
        <f ca="1">RANDBETWEEN($C$1,$C$2)</f>
        <v>27</v>
      </c>
      <c r="D28" s="4">
        <f ca="1">RANDBETWEEN($D$1,$D$2)</f>
        <v>54</v>
      </c>
      <c r="E28" s="4">
        <f ca="1">RANDBETWEEN($E$1,$E$2)</f>
        <v>67</v>
      </c>
      <c r="F28" s="4">
        <f ca="1">RANDBETWEEN($F$1,$F$2)</f>
        <v>71</v>
      </c>
      <c r="G28" s="4">
        <f ca="1">RANDBETWEEN($G$1,$G$2)</f>
        <v>89</v>
      </c>
      <c r="H28" s="4">
        <f ca="1">RANDBETWEEN($H$1,$H$2)</f>
        <v>92</v>
      </c>
      <c r="I28" s="5"/>
    </row>
    <row r="29" spans="2:9" x14ac:dyDescent="0.2">
      <c r="B29" s="3" t="s">
        <v>33</v>
      </c>
      <c r="C29" s="4">
        <f>C27/$I27</f>
        <v>1.9423692636072572E-2</v>
      </c>
      <c r="D29" s="4">
        <f t="shared" ref="D29:H29" si="26">D27/$I27</f>
        <v>8.3671291355389546E-2</v>
      </c>
      <c r="E29" s="4">
        <f t="shared" si="26"/>
        <v>0.18847385272145145</v>
      </c>
      <c r="F29" s="4">
        <f t="shared" si="26"/>
        <v>0.26510138740661687</v>
      </c>
      <c r="G29" s="4">
        <f t="shared" si="26"/>
        <v>0.30971184631803628</v>
      </c>
      <c r="H29" s="4">
        <f t="shared" si="26"/>
        <v>0.13361792956243329</v>
      </c>
      <c r="I29" s="21" t="s">
        <v>28</v>
      </c>
    </row>
    <row r="30" spans="2:9" x14ac:dyDescent="0.2">
      <c r="B30" s="22" t="s">
        <v>26</v>
      </c>
      <c r="C30" s="23">
        <f>C29</f>
        <v>1.9423692636072572E-2</v>
      </c>
      <c r="D30" s="23">
        <f>C30+D29</f>
        <v>0.10309498399146212</v>
      </c>
      <c r="E30" s="23">
        <f t="shared" ref="E30" si="27">D30+E29</f>
        <v>0.29156883671291356</v>
      </c>
      <c r="F30" s="23">
        <f t="shared" ref="F30" si="28">E30+F29</f>
        <v>0.55667022411953049</v>
      </c>
      <c r="G30" s="23">
        <f t="shared" ref="G30" si="29">F30+G29</f>
        <v>0.86638207043756676</v>
      </c>
      <c r="H30" s="23">
        <f t="shared" ref="H30" si="30">G30+H29</f>
        <v>1</v>
      </c>
      <c r="I30" s="24">
        <f ca="1">IF($B$1&lt;=C30,C28,(IF($B$1&lt;=D30,D28,(IF($B$1&lt;=E30,E28,(IF($B$1&lt;=F30,F28,(IF($B$1&lt;=G30,G28,H28)))))))))</f>
        <v>67</v>
      </c>
    </row>
    <row r="31" spans="2:9" x14ac:dyDescent="0.2">
      <c r="B31" s="33" t="s">
        <v>9</v>
      </c>
      <c r="C31" s="34">
        <v>75</v>
      </c>
      <c r="D31" s="35">
        <v>425</v>
      </c>
      <c r="E31" s="35">
        <v>931</v>
      </c>
      <c r="F31" s="35">
        <v>1444</v>
      </c>
      <c r="G31" s="35">
        <v>2022</v>
      </c>
      <c r="H31" s="35">
        <v>861</v>
      </c>
      <c r="I31" s="36">
        <f>SUM(C31:H31)</f>
        <v>5758</v>
      </c>
    </row>
    <row r="32" spans="2:9" x14ac:dyDescent="0.2">
      <c r="B32" s="33" t="s">
        <v>18</v>
      </c>
      <c r="C32" s="34">
        <f ca="1">RANDBETWEEN($C$1,$C$2)</f>
        <v>15</v>
      </c>
      <c r="D32" s="34">
        <f ca="1">RANDBETWEEN($D$1,$D$2)</f>
        <v>59</v>
      </c>
      <c r="E32" s="34">
        <f ca="1">RANDBETWEEN($E$1,$E$2)</f>
        <v>69</v>
      </c>
      <c r="F32" s="34">
        <f ca="1">RANDBETWEEN($F$1,$F$2)</f>
        <v>76</v>
      </c>
      <c r="G32" s="34">
        <f ca="1">RANDBETWEEN($G$1,$G$2)</f>
        <v>87</v>
      </c>
      <c r="H32" s="34">
        <f ca="1">RANDBETWEEN($H$1,$H$2)</f>
        <v>90</v>
      </c>
      <c r="I32" s="36"/>
    </row>
    <row r="33" spans="2:9" x14ac:dyDescent="0.2">
      <c r="B33" s="37" t="s">
        <v>33</v>
      </c>
      <c r="C33" s="34">
        <f>C31/$I31</f>
        <v>1.3025356026398056E-2</v>
      </c>
      <c r="D33" s="34">
        <f t="shared" ref="D33:H33" si="31">D31/$I31</f>
        <v>7.3810350816255643E-2</v>
      </c>
      <c r="E33" s="34">
        <f t="shared" si="31"/>
        <v>0.16168808614102118</v>
      </c>
      <c r="F33" s="34">
        <f t="shared" si="31"/>
        <v>0.25078152136158388</v>
      </c>
      <c r="G33" s="34">
        <f t="shared" si="31"/>
        <v>0.35116359847169154</v>
      </c>
      <c r="H33" s="34">
        <f t="shared" si="31"/>
        <v>0.14953108718304967</v>
      </c>
      <c r="I33" s="38" t="s">
        <v>28</v>
      </c>
    </row>
    <row r="34" spans="2:9" x14ac:dyDescent="0.2">
      <c r="B34" s="37" t="s">
        <v>26</v>
      </c>
      <c r="C34" s="34">
        <f>C33</f>
        <v>1.3025356026398056E-2</v>
      </c>
      <c r="D34" s="34">
        <f>C34+D33</f>
        <v>8.6835706842653695E-2</v>
      </c>
      <c r="E34" s="34">
        <f t="shared" ref="E34" si="32">D34+E33</f>
        <v>0.24852379298367488</v>
      </c>
      <c r="F34" s="34">
        <f t="shared" ref="F34" si="33">E34+F33</f>
        <v>0.49930531434525877</v>
      </c>
      <c r="G34" s="34">
        <f t="shared" ref="G34" si="34">F34+G33</f>
        <v>0.85046891281695025</v>
      </c>
      <c r="H34" s="34">
        <f t="shared" ref="H34" si="35">G34+H33</f>
        <v>0.99999999999999989</v>
      </c>
      <c r="I34" s="39">
        <f ca="1">IF($B$1&lt;=C34,C32,(IF($B$1&lt;=D34,D32,(IF($B$1&lt;=E34,E32,(IF($B$1&lt;=F34,F32,(IF($B$1&lt;=G34,G32,H32)))))))))</f>
        <v>69</v>
      </c>
    </row>
    <row r="35" spans="2:9" x14ac:dyDescent="0.2">
      <c r="B35" s="16" t="s">
        <v>13</v>
      </c>
      <c r="C35" s="17">
        <v>78</v>
      </c>
      <c r="D35" s="18">
        <v>444</v>
      </c>
      <c r="E35" s="18">
        <v>968</v>
      </c>
      <c r="F35" s="18">
        <v>1301</v>
      </c>
      <c r="G35" s="18">
        <v>1830</v>
      </c>
      <c r="H35" s="18">
        <v>748</v>
      </c>
      <c r="I35" s="19">
        <f>SUM(C35:H35)</f>
        <v>5369</v>
      </c>
    </row>
    <row r="36" spans="2:9" x14ac:dyDescent="0.2">
      <c r="B36" s="20" t="s">
        <v>18</v>
      </c>
      <c r="C36" s="4">
        <f ca="1">RANDBETWEEN($C$1,$C$2)</f>
        <v>18</v>
      </c>
      <c r="D36" s="4">
        <f ca="1">RANDBETWEEN($D$1,$D$2)</f>
        <v>42</v>
      </c>
      <c r="E36" s="4">
        <f ca="1">RANDBETWEEN($E$1,$E$2)</f>
        <v>64</v>
      </c>
      <c r="F36" s="4">
        <f ca="1">RANDBETWEEN($F$1,$F$2)</f>
        <v>79</v>
      </c>
      <c r="G36" s="4">
        <f ca="1">RANDBETWEEN($G$1,$G$2)</f>
        <v>87</v>
      </c>
      <c r="H36" s="4">
        <f ca="1">RANDBETWEEN($H$1,$H$2)</f>
        <v>93</v>
      </c>
      <c r="I36" s="5"/>
    </row>
    <row r="37" spans="2:9" x14ac:dyDescent="0.2">
      <c r="B37" s="3" t="s">
        <v>33</v>
      </c>
      <c r="C37" s="4">
        <f>C35/$I35</f>
        <v>1.4527845036319613E-2</v>
      </c>
      <c r="D37" s="4">
        <f t="shared" ref="D37:H37" si="36">D35/$I35</f>
        <v>8.2696964052896255E-2</v>
      </c>
      <c r="E37" s="4">
        <f t="shared" si="36"/>
        <v>0.18029428198919725</v>
      </c>
      <c r="F37" s="4">
        <f t="shared" si="36"/>
        <v>0.24231700502886944</v>
      </c>
      <c r="G37" s="4">
        <f t="shared" si="36"/>
        <v>0.3408455950828832</v>
      </c>
      <c r="H37" s="4">
        <f t="shared" si="36"/>
        <v>0.13931830880983423</v>
      </c>
      <c r="I37" s="21" t="s">
        <v>28</v>
      </c>
    </row>
    <row r="38" spans="2:9" x14ac:dyDescent="0.2">
      <c r="B38" s="22" t="s">
        <v>26</v>
      </c>
      <c r="C38" s="23">
        <f>C37</f>
        <v>1.4527845036319613E-2</v>
      </c>
      <c r="D38" s="23">
        <f>C38+D37</f>
        <v>9.7224809089215866E-2</v>
      </c>
      <c r="E38" s="23">
        <f t="shared" ref="E38" si="37">D38+E37</f>
        <v>0.2775190910784131</v>
      </c>
      <c r="F38" s="23">
        <f t="shared" ref="F38" si="38">E38+F37</f>
        <v>0.51983609610728254</v>
      </c>
      <c r="G38" s="23">
        <f t="shared" ref="G38" si="39">F38+G37</f>
        <v>0.8606816911901658</v>
      </c>
      <c r="H38" s="23">
        <f t="shared" ref="H38" si="40">G38+H37</f>
        <v>1</v>
      </c>
      <c r="I38" s="24">
        <f ca="1">IF($B$1&lt;=C38,C36,(IF($B$1&lt;=D38,D36,(IF($B$1&lt;=E38,E36,(IF($B$1&lt;=F38,F36,(IF($B$1&lt;=G38,G36,H36)))))))))</f>
        <v>64</v>
      </c>
    </row>
    <row r="39" spans="2:9" x14ac:dyDescent="0.2">
      <c r="B39" s="33" t="s">
        <v>8</v>
      </c>
      <c r="C39" s="34">
        <v>93</v>
      </c>
      <c r="D39" s="35">
        <v>414</v>
      </c>
      <c r="E39" s="35">
        <v>834</v>
      </c>
      <c r="F39" s="35">
        <v>1318</v>
      </c>
      <c r="G39" s="35">
        <v>1870</v>
      </c>
      <c r="H39" s="35">
        <v>743</v>
      </c>
      <c r="I39" s="36">
        <f>SUM(C39:H39)</f>
        <v>5272</v>
      </c>
    </row>
    <row r="40" spans="2:9" x14ac:dyDescent="0.2">
      <c r="B40" s="33" t="s">
        <v>18</v>
      </c>
      <c r="C40" s="34">
        <f ca="1">RANDBETWEEN($C$1,$C$2)</f>
        <v>17</v>
      </c>
      <c r="D40" s="34">
        <f ca="1">RANDBETWEEN($D$1,$D$2)</f>
        <v>57</v>
      </c>
      <c r="E40" s="34">
        <f ca="1">RANDBETWEEN($E$1,$E$2)</f>
        <v>64</v>
      </c>
      <c r="F40" s="34">
        <f ca="1">RANDBETWEEN($F$1,$F$2)</f>
        <v>77</v>
      </c>
      <c r="G40" s="34">
        <f ca="1">RANDBETWEEN($G$1,$G$2)</f>
        <v>85</v>
      </c>
      <c r="H40" s="34">
        <f ca="1">RANDBETWEEN($H$1,$H$2)</f>
        <v>105</v>
      </c>
      <c r="I40" s="36"/>
    </row>
    <row r="41" spans="2:9" x14ac:dyDescent="0.2">
      <c r="B41" s="37" t="s">
        <v>33</v>
      </c>
      <c r="C41" s="34">
        <f>C39/$I39</f>
        <v>1.7640364188163886E-2</v>
      </c>
      <c r="D41" s="34">
        <f t="shared" ref="D41:H41" si="41">D39/$I39</f>
        <v>7.8528072837632773E-2</v>
      </c>
      <c r="E41" s="34">
        <f t="shared" si="41"/>
        <v>0.15819423368740515</v>
      </c>
      <c r="F41" s="34">
        <f t="shared" si="41"/>
        <v>0.25</v>
      </c>
      <c r="G41" s="34">
        <f t="shared" si="41"/>
        <v>0.3547040971168437</v>
      </c>
      <c r="H41" s="34">
        <f t="shared" si="41"/>
        <v>0.14093323216995449</v>
      </c>
      <c r="I41" s="38" t="s">
        <v>28</v>
      </c>
    </row>
    <row r="42" spans="2:9" x14ac:dyDescent="0.2">
      <c r="B42" s="37" t="s">
        <v>26</v>
      </c>
      <c r="C42" s="34">
        <f>C41</f>
        <v>1.7640364188163886E-2</v>
      </c>
      <c r="D42" s="34">
        <f>C42+D41</f>
        <v>9.6168437025796666E-2</v>
      </c>
      <c r="E42" s="34">
        <f t="shared" ref="E42" si="42">D42+E41</f>
        <v>0.25436267071320184</v>
      </c>
      <c r="F42" s="34">
        <f t="shared" ref="F42" si="43">E42+F41</f>
        <v>0.50436267071320184</v>
      </c>
      <c r="G42" s="34">
        <f t="shared" ref="G42" si="44">F42+G41</f>
        <v>0.85906676783004554</v>
      </c>
      <c r="H42" s="34">
        <f t="shared" ref="H42" si="45">G42+H41</f>
        <v>1</v>
      </c>
      <c r="I42" s="39">
        <f ca="1">IF($B$1&lt;=C42,C40,(IF($B$1&lt;=D42,D40,(IF($B$1&lt;=E42,E40,(IF($B$1&lt;=F42,F40,(IF($B$1&lt;=G42,G40,H40)))))))))</f>
        <v>64</v>
      </c>
    </row>
    <row r="43" spans="2:9" x14ac:dyDescent="0.2">
      <c r="B43" s="16" t="s">
        <v>13</v>
      </c>
      <c r="C43" s="17">
        <v>78</v>
      </c>
      <c r="D43" s="18">
        <v>444</v>
      </c>
      <c r="E43" s="18">
        <v>968</v>
      </c>
      <c r="F43" s="18">
        <v>1301</v>
      </c>
      <c r="G43" s="18">
        <v>1830</v>
      </c>
      <c r="H43" s="18">
        <v>748</v>
      </c>
      <c r="I43" s="19">
        <f>SUM(C43:H43)</f>
        <v>5369</v>
      </c>
    </row>
    <row r="44" spans="2:9" x14ac:dyDescent="0.2">
      <c r="B44" s="20" t="s">
        <v>18</v>
      </c>
      <c r="C44" s="4">
        <f ca="1">RANDBETWEEN($C$1,$C$2)</f>
        <v>31</v>
      </c>
      <c r="D44" s="4">
        <f ca="1">RANDBETWEEN($D$1,$D$2)</f>
        <v>59</v>
      </c>
      <c r="E44" s="4">
        <f ca="1">RANDBETWEEN($E$1,$E$2)</f>
        <v>66</v>
      </c>
      <c r="F44" s="4">
        <f ca="1">RANDBETWEEN($F$1,$F$2)</f>
        <v>73</v>
      </c>
      <c r="G44" s="4">
        <f ca="1">RANDBETWEEN($G$1,$G$2)</f>
        <v>89</v>
      </c>
      <c r="H44" s="4">
        <f ca="1">RANDBETWEEN($H$1,$H$2)</f>
        <v>95</v>
      </c>
      <c r="I44" s="5"/>
    </row>
    <row r="45" spans="2:9" x14ac:dyDescent="0.2">
      <c r="B45" s="3" t="s">
        <v>33</v>
      </c>
      <c r="C45" s="4">
        <f>C43/$I43</f>
        <v>1.4527845036319613E-2</v>
      </c>
      <c r="D45" s="4">
        <f t="shared" ref="D45:H45" si="46">D43/$I43</f>
        <v>8.2696964052896255E-2</v>
      </c>
      <c r="E45" s="4">
        <f t="shared" si="46"/>
        <v>0.18029428198919725</v>
      </c>
      <c r="F45" s="4">
        <f t="shared" si="46"/>
        <v>0.24231700502886944</v>
      </c>
      <c r="G45" s="4">
        <f t="shared" si="46"/>
        <v>0.3408455950828832</v>
      </c>
      <c r="H45" s="4">
        <f t="shared" si="46"/>
        <v>0.13931830880983423</v>
      </c>
      <c r="I45" s="21" t="s">
        <v>28</v>
      </c>
    </row>
    <row r="46" spans="2:9" x14ac:dyDescent="0.2">
      <c r="B46" s="22" t="s">
        <v>26</v>
      </c>
      <c r="C46" s="23">
        <f>C45</f>
        <v>1.4527845036319613E-2</v>
      </c>
      <c r="D46" s="23">
        <f>C46+D45</f>
        <v>9.7224809089215866E-2</v>
      </c>
      <c r="E46" s="23">
        <f t="shared" ref="E46" si="47">D46+E45</f>
        <v>0.2775190910784131</v>
      </c>
      <c r="F46" s="23">
        <f t="shared" ref="F46" si="48">E46+F45</f>
        <v>0.51983609610728254</v>
      </c>
      <c r="G46" s="23">
        <f t="shared" ref="G46" si="49">F46+G45</f>
        <v>0.8606816911901658</v>
      </c>
      <c r="H46" s="23">
        <f t="shared" ref="H46" si="50">G46+H45</f>
        <v>1</v>
      </c>
      <c r="I46" s="24">
        <f ca="1">IF($B$1&lt;=C46,C44,(IF($B$1&lt;=D46,D44,(IF($B$1&lt;=E46,E44,(IF($B$1&lt;=F46,F44,(IF($B$1&lt;=G46,G44,H44)))))))))</f>
        <v>66</v>
      </c>
    </row>
    <row r="47" spans="2:9" x14ac:dyDescent="0.2">
      <c r="B47" s="33" t="s">
        <v>6</v>
      </c>
      <c r="C47" s="34">
        <v>220</v>
      </c>
      <c r="D47" s="35">
        <v>1006</v>
      </c>
      <c r="E47" s="35">
        <v>1934</v>
      </c>
      <c r="F47" s="35">
        <v>3091</v>
      </c>
      <c r="G47" s="35">
        <v>4109</v>
      </c>
      <c r="H47" s="35">
        <v>1872</v>
      </c>
      <c r="I47" s="36">
        <f>SUM(C47:H47)</f>
        <v>12232</v>
      </c>
    </row>
    <row r="48" spans="2:9" x14ac:dyDescent="0.2">
      <c r="B48" s="33" t="s">
        <v>18</v>
      </c>
      <c r="C48" s="34">
        <f ca="1">RANDBETWEEN($C$1,$C$2)</f>
        <v>17</v>
      </c>
      <c r="D48" s="34">
        <f ca="1">RANDBETWEEN($D$1,$D$2)</f>
        <v>58</v>
      </c>
      <c r="E48" s="34">
        <f ca="1">RANDBETWEEN($E$1,$E$2)</f>
        <v>64</v>
      </c>
      <c r="F48" s="34">
        <f ca="1">RANDBETWEEN($F$1,$F$2)</f>
        <v>73</v>
      </c>
      <c r="G48" s="34">
        <f ca="1">RANDBETWEEN($G$1,$G$2)</f>
        <v>83</v>
      </c>
      <c r="H48" s="34">
        <f ca="1">RANDBETWEEN($H$1,$H$2)</f>
        <v>103</v>
      </c>
      <c r="I48" s="36"/>
    </row>
    <row r="49" spans="2:9" x14ac:dyDescent="0.2">
      <c r="B49" s="37" t="s">
        <v>33</v>
      </c>
      <c r="C49" s="34">
        <f>C47/$I47</f>
        <v>1.7985611510791366E-2</v>
      </c>
      <c r="D49" s="34">
        <f t="shared" ref="D49:H49" si="51">D47/$I47</f>
        <v>8.2243296272073246E-2</v>
      </c>
      <c r="E49" s="34">
        <f t="shared" si="51"/>
        <v>0.15810987573577501</v>
      </c>
      <c r="F49" s="34">
        <f t="shared" si="51"/>
        <v>0.25269784172661869</v>
      </c>
      <c r="G49" s="34">
        <f t="shared" si="51"/>
        <v>0.33592217135382602</v>
      </c>
      <c r="H49" s="34">
        <f t="shared" si="51"/>
        <v>0.15304120340091562</v>
      </c>
      <c r="I49" s="38" t="s">
        <v>28</v>
      </c>
    </row>
    <row r="50" spans="2:9" x14ac:dyDescent="0.2">
      <c r="B50" s="37" t="s">
        <v>26</v>
      </c>
      <c r="C50" s="34">
        <f>C49</f>
        <v>1.7985611510791366E-2</v>
      </c>
      <c r="D50" s="34">
        <f>C50+D49</f>
        <v>0.10022890778286461</v>
      </c>
      <c r="E50" s="34">
        <f t="shared" ref="E50" si="52">D50+E49</f>
        <v>0.25833878351863959</v>
      </c>
      <c r="F50" s="34">
        <f t="shared" ref="F50" si="53">E50+F49</f>
        <v>0.51103662524525828</v>
      </c>
      <c r="G50" s="34">
        <f t="shared" ref="G50" si="54">F50+G49</f>
        <v>0.84695879659908435</v>
      </c>
      <c r="H50" s="34">
        <f t="shared" ref="H50" si="55">G50+H49</f>
        <v>1</v>
      </c>
      <c r="I50" s="39">
        <f ca="1">IF($B$1&lt;=C50,C48,(IF($B$1&lt;=D50,D48,(IF($B$1&lt;=E50,E48,(IF($B$1&lt;=F50,F48,(IF($B$1&lt;=G50,G48,H48)))))))))</f>
        <v>64</v>
      </c>
    </row>
    <row r="51" spans="2:9" x14ac:dyDescent="0.2">
      <c r="B51" s="16" t="s">
        <v>12</v>
      </c>
      <c r="C51" s="17">
        <v>116</v>
      </c>
      <c r="D51" s="18">
        <v>646</v>
      </c>
      <c r="E51" s="18">
        <v>1251</v>
      </c>
      <c r="F51" s="18">
        <v>1799</v>
      </c>
      <c r="G51" s="18">
        <v>2200</v>
      </c>
      <c r="H51" s="18">
        <v>991</v>
      </c>
      <c r="I51" s="19">
        <f>SUM(C51:H51)</f>
        <v>7003</v>
      </c>
    </row>
    <row r="52" spans="2:9" x14ac:dyDescent="0.2">
      <c r="B52" s="20" t="s">
        <v>18</v>
      </c>
      <c r="C52" s="4">
        <f ca="1">RANDBETWEEN($C$1,$C$2)</f>
        <v>16</v>
      </c>
      <c r="D52" s="4">
        <f ca="1">RANDBETWEEN($D$1,$D$2)</f>
        <v>59</v>
      </c>
      <c r="E52" s="4">
        <f ca="1">RANDBETWEEN($E$1,$E$2)</f>
        <v>67</v>
      </c>
      <c r="F52" s="4">
        <f ca="1">RANDBETWEEN($F$1,$F$2)</f>
        <v>79</v>
      </c>
      <c r="G52" s="4">
        <f ca="1">RANDBETWEEN($G$1,$G$2)</f>
        <v>87</v>
      </c>
      <c r="H52" s="4">
        <f ca="1">RANDBETWEEN($H$1,$H$2)</f>
        <v>99</v>
      </c>
      <c r="I52" s="5"/>
    </row>
    <row r="53" spans="2:9" x14ac:dyDescent="0.2">
      <c r="B53" s="3" t="s">
        <v>33</v>
      </c>
      <c r="C53" s="4">
        <f>C51/$I51</f>
        <v>1.6564329573040125E-2</v>
      </c>
      <c r="D53" s="4">
        <f t="shared" ref="D53:H53" si="56">D51/$I51</f>
        <v>9.2246180208482076E-2</v>
      </c>
      <c r="E53" s="4">
        <f t="shared" si="56"/>
        <v>0.17863772668856204</v>
      </c>
      <c r="F53" s="4">
        <f t="shared" si="56"/>
        <v>0.2568899043267171</v>
      </c>
      <c r="G53" s="4">
        <f t="shared" si="56"/>
        <v>0.3141510781093817</v>
      </c>
      <c r="H53" s="4">
        <f t="shared" si="56"/>
        <v>0.14151078109381693</v>
      </c>
      <c r="I53" s="21" t="s">
        <v>28</v>
      </c>
    </row>
    <row r="54" spans="2:9" x14ac:dyDescent="0.2">
      <c r="B54" s="22" t="s">
        <v>26</v>
      </c>
      <c r="C54" s="23">
        <f>C53</f>
        <v>1.6564329573040125E-2</v>
      </c>
      <c r="D54" s="23">
        <f>C54+D53</f>
        <v>0.10881050978152221</v>
      </c>
      <c r="E54" s="23">
        <f t="shared" ref="E54" si="57">D54+E53</f>
        <v>0.28744823647008422</v>
      </c>
      <c r="F54" s="23">
        <f t="shared" ref="F54" si="58">E54+F53</f>
        <v>0.54433814079680132</v>
      </c>
      <c r="G54" s="23">
        <f t="shared" ref="G54" si="59">F54+G53</f>
        <v>0.85848921890618302</v>
      </c>
      <c r="H54" s="23">
        <f t="shared" ref="H54" si="60">G54+H53</f>
        <v>1</v>
      </c>
      <c r="I54" s="24">
        <f ca="1">IF($B$1&lt;=C54,C52,(IF($B$1&lt;=D54,D52,(IF($B$1&lt;=E54,E52,(IF($B$1&lt;=F54,F52,(IF($B$1&lt;=G54,G52,H52)))))))))</f>
        <v>67</v>
      </c>
    </row>
    <row r="55" spans="2:9" x14ac:dyDescent="0.2">
      <c r="B55" s="33" t="s">
        <v>17</v>
      </c>
      <c r="C55" s="34">
        <v>126</v>
      </c>
      <c r="D55" s="35">
        <v>589</v>
      </c>
      <c r="E55" s="35">
        <v>1025</v>
      </c>
      <c r="F55" s="35">
        <v>1544</v>
      </c>
      <c r="G55" s="35">
        <v>2208</v>
      </c>
      <c r="H55" s="35">
        <v>870</v>
      </c>
      <c r="I55" s="36">
        <f>SUM(C55:H55)</f>
        <v>6362</v>
      </c>
    </row>
    <row r="56" spans="2:9" x14ac:dyDescent="0.2">
      <c r="B56" s="33" t="s">
        <v>18</v>
      </c>
      <c r="C56" s="34">
        <f ca="1">RANDBETWEEN($C$1,$C$2)</f>
        <v>37</v>
      </c>
      <c r="D56" s="34">
        <f ca="1">RANDBETWEEN($D$1,$D$2)</f>
        <v>52</v>
      </c>
      <c r="E56" s="34">
        <f ca="1">RANDBETWEEN($E$1,$E$2)</f>
        <v>63</v>
      </c>
      <c r="F56" s="34">
        <f ca="1">RANDBETWEEN($F$1,$F$2)</f>
        <v>76</v>
      </c>
      <c r="G56" s="34">
        <f ca="1">RANDBETWEEN($G$1,$G$2)</f>
        <v>89</v>
      </c>
      <c r="H56" s="34">
        <f ca="1">RANDBETWEEN($H$1,$H$2)</f>
        <v>104</v>
      </c>
      <c r="I56" s="36"/>
    </row>
    <row r="57" spans="2:9" x14ac:dyDescent="0.2">
      <c r="B57" s="37" t="s">
        <v>33</v>
      </c>
      <c r="C57" s="34">
        <f>C55/$I55</f>
        <v>1.9805092738132662E-2</v>
      </c>
      <c r="D57" s="34">
        <f t="shared" ref="D57:H57" si="61">D55/$I55</f>
        <v>9.2580949386985231E-2</v>
      </c>
      <c r="E57" s="34">
        <f t="shared" si="61"/>
        <v>0.16111285759195221</v>
      </c>
      <c r="F57" s="34">
        <f t="shared" si="61"/>
        <v>0.24269097767997486</v>
      </c>
      <c r="G57" s="34">
        <f t="shared" si="61"/>
        <v>0.34706067274441998</v>
      </c>
      <c r="H57" s="34">
        <f t="shared" si="61"/>
        <v>0.13674944985853504</v>
      </c>
      <c r="I57" s="38" t="s">
        <v>28</v>
      </c>
    </row>
    <row r="58" spans="2:9" x14ac:dyDescent="0.2">
      <c r="B58" s="37" t="s">
        <v>26</v>
      </c>
      <c r="C58" s="34">
        <f>C57</f>
        <v>1.9805092738132662E-2</v>
      </c>
      <c r="D58" s="34">
        <f>C58+D57</f>
        <v>0.11238604212511789</v>
      </c>
      <c r="E58" s="34">
        <f t="shared" ref="E58" si="62">D58+E57</f>
        <v>0.27349889971707009</v>
      </c>
      <c r="F58" s="34">
        <f t="shared" ref="F58" si="63">E58+F57</f>
        <v>0.51618987739704492</v>
      </c>
      <c r="G58" s="34">
        <f t="shared" ref="G58" si="64">F58+G57</f>
        <v>0.8632505501414649</v>
      </c>
      <c r="H58" s="34">
        <f t="shared" ref="H58" si="65">G58+H57</f>
        <v>1</v>
      </c>
      <c r="I58" s="39">
        <f ca="1">IF($B$1&lt;=C58,C56,(IF($B$1&lt;=D58,D56,(IF($B$1&lt;=E58,E56,(IF($B$1&lt;=F58,F56,(IF($B$1&lt;=G58,G56,H56)))))))))</f>
        <v>63</v>
      </c>
    </row>
    <row r="59" spans="2:9" x14ac:dyDescent="0.2">
      <c r="B59" s="16" t="s">
        <v>11</v>
      </c>
      <c r="C59" s="17">
        <v>257</v>
      </c>
      <c r="D59" s="18">
        <v>1459</v>
      </c>
      <c r="E59" s="18">
        <v>2557</v>
      </c>
      <c r="F59" s="18">
        <v>3721</v>
      </c>
      <c r="G59" s="18">
        <v>3995</v>
      </c>
      <c r="H59" s="18">
        <v>1518</v>
      </c>
      <c r="I59" s="19">
        <f>SUM(C59:H59)</f>
        <v>13507</v>
      </c>
    </row>
    <row r="60" spans="2:9" x14ac:dyDescent="0.2">
      <c r="B60" s="20" t="s">
        <v>18</v>
      </c>
      <c r="C60" s="4">
        <f ca="1">RANDBETWEEN($C$1,$C$2)</f>
        <v>26</v>
      </c>
      <c r="D60" s="4">
        <f ca="1">RANDBETWEEN($D$1,$D$2)</f>
        <v>42</v>
      </c>
      <c r="E60" s="4">
        <f ca="1">RANDBETWEEN($E$1,$E$2)</f>
        <v>65</v>
      </c>
      <c r="F60" s="4">
        <f ca="1">RANDBETWEEN($F$1,$F$2)</f>
        <v>78</v>
      </c>
      <c r="G60" s="4">
        <f ca="1">RANDBETWEEN($G$1,$G$2)</f>
        <v>88</v>
      </c>
      <c r="H60" s="4">
        <f ca="1">RANDBETWEEN($H$1,$H$2)</f>
        <v>95</v>
      </c>
      <c r="I60" s="5"/>
    </row>
    <row r="61" spans="2:9" x14ac:dyDescent="0.2">
      <c r="B61" s="3" t="s">
        <v>33</v>
      </c>
      <c r="C61" s="4">
        <f>C59/$I59</f>
        <v>1.9027171096468499E-2</v>
      </c>
      <c r="D61" s="4">
        <f t="shared" ref="D61:H61" si="66">D59/$I59</f>
        <v>0.10801806470718886</v>
      </c>
      <c r="E61" s="4">
        <f t="shared" si="66"/>
        <v>0.18930924705708152</v>
      </c>
      <c r="F61" s="4">
        <f t="shared" si="66"/>
        <v>0.27548678463019177</v>
      </c>
      <c r="G61" s="4">
        <f t="shared" si="66"/>
        <v>0.29577256237506477</v>
      </c>
      <c r="H61" s="4">
        <f t="shared" si="66"/>
        <v>0.11238617013400459</v>
      </c>
      <c r="I61" s="21" t="s">
        <v>28</v>
      </c>
    </row>
    <row r="62" spans="2:9" x14ac:dyDescent="0.2">
      <c r="B62" s="22" t="s">
        <v>26</v>
      </c>
      <c r="C62" s="23">
        <f>C61</f>
        <v>1.9027171096468499E-2</v>
      </c>
      <c r="D62" s="23">
        <f>C62+D61</f>
        <v>0.12704523580365737</v>
      </c>
      <c r="E62" s="23">
        <f t="shared" ref="E62" si="67">D62+E61</f>
        <v>0.31635448286073886</v>
      </c>
      <c r="F62" s="23">
        <f t="shared" ref="F62" si="68">E62+F61</f>
        <v>0.59184126749093058</v>
      </c>
      <c r="G62" s="23">
        <f t="shared" ref="G62" si="69">F62+G61</f>
        <v>0.88761382986599535</v>
      </c>
      <c r="H62" s="23">
        <f t="shared" ref="H62" si="70">G62+H61</f>
        <v>1</v>
      </c>
      <c r="I62" s="24">
        <f ca="1">IF($B$1&lt;=C62,C60,(IF($B$1&lt;=D62,D60,(IF($B$1&lt;=E62,E60,(IF($B$1&lt;=F62,F60,(IF($B$1&lt;=G62,G60,H60)))))))))</f>
        <v>65</v>
      </c>
    </row>
  </sheetData>
  <pageMargins left="0.7" right="0.7" top="0.78740157499999996" bottom="0.78740157499999996" header="0.3" footer="0.3"/>
  <pageSetup paperSize="9" orientation="portrait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DA7C95-1847-1740-9353-9E45BA31E46A}">
  <dimension ref="A1:Y200"/>
  <sheetViews>
    <sheetView tabSelected="1" workbookViewId="0">
      <selection activeCell="I12" sqref="I12"/>
    </sheetView>
  </sheetViews>
  <sheetFormatPr baseColWidth="10" defaultRowHeight="16" x14ac:dyDescent="0.2"/>
  <cols>
    <col min="1" max="1" width="11.6640625" bestFit="1" customWidth="1"/>
    <col min="2" max="2" width="17.5" bestFit="1" customWidth="1"/>
    <col min="3" max="3" width="22.33203125" bestFit="1" customWidth="1"/>
    <col min="4" max="4" width="22.33203125" customWidth="1"/>
    <col min="5" max="5" width="21" bestFit="1" customWidth="1"/>
    <col min="6" max="6" width="25" bestFit="1" customWidth="1"/>
    <col min="7" max="7" width="16.5" bestFit="1" customWidth="1"/>
    <col min="8" max="8" width="15.6640625" bestFit="1" customWidth="1"/>
    <col min="11" max="11" width="16.5" customWidth="1"/>
    <col min="12" max="25" width="11.83203125" bestFit="1" customWidth="1"/>
  </cols>
  <sheetData>
    <row r="1" spans="1:25" x14ac:dyDescent="0.2">
      <c r="A1" s="40" t="s">
        <v>3</v>
      </c>
      <c r="B1" s="40" t="s">
        <v>1</v>
      </c>
      <c r="C1" s="40" t="s">
        <v>2</v>
      </c>
      <c r="D1" s="40" t="s">
        <v>37</v>
      </c>
      <c r="E1" s="40" t="s">
        <v>36</v>
      </c>
      <c r="F1" s="40" t="s">
        <v>24</v>
      </c>
      <c r="G1" s="40" t="s">
        <v>19</v>
      </c>
      <c r="H1" s="40" t="s">
        <v>20</v>
      </c>
      <c r="I1" s="40" t="s">
        <v>21</v>
      </c>
      <c r="J1" s="40" t="s">
        <v>22</v>
      </c>
      <c r="K1" s="40" t="s">
        <v>34</v>
      </c>
      <c r="L1" s="47" t="s">
        <v>32</v>
      </c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</row>
    <row r="2" spans="1:25" x14ac:dyDescent="0.2">
      <c r="A2" s="15">
        <f>GUI!D6</f>
        <v>1995</v>
      </c>
      <c r="B2" s="15">
        <f>GUI!D8</f>
        <v>2018</v>
      </c>
      <c r="C2" s="15">
        <f>GUI!D10</f>
        <v>2060</v>
      </c>
      <c r="D2" s="15">
        <f>B2-A2</f>
        <v>23</v>
      </c>
      <c r="E2" s="15">
        <f>C2-A2</f>
        <v>65</v>
      </c>
      <c r="F2" s="15">
        <f>GUI!D12</f>
        <v>5000</v>
      </c>
      <c r="G2" s="15">
        <f>(C2-B2)*12*E2</f>
        <v>32760</v>
      </c>
      <c r="H2" s="15">
        <f ca="1">(A2+I2)-C2</f>
        <v>7</v>
      </c>
      <c r="I2" s="15">
        <f ca="1">DATA!J2</f>
        <v>72</v>
      </c>
      <c r="J2" s="15">
        <f>COUNT(M3:Y200)</f>
        <v>2574</v>
      </c>
      <c r="K2" s="49">
        <f>ROUND((AVERAGE(M3:Y200)),0)</f>
        <v>1536</v>
      </c>
      <c r="L2" s="49">
        <f ca="1">(($H$2)*12*$F$2)/(($C$2-$B$2)*12)</f>
        <v>833.33333333333337</v>
      </c>
      <c r="M2" s="49"/>
      <c r="N2" s="49"/>
      <c r="O2" s="49"/>
      <c r="P2" s="49"/>
      <c r="Q2" s="49"/>
      <c r="R2" s="49"/>
      <c r="S2" s="49"/>
      <c r="T2" s="49"/>
      <c r="U2" s="49"/>
      <c r="V2" s="49"/>
      <c r="W2" s="49"/>
      <c r="X2" s="49"/>
      <c r="Y2" s="49"/>
    </row>
    <row r="3" spans="1:25" x14ac:dyDescent="0.2">
      <c r="L3" s="49"/>
      <c r="M3" s="49">
        <f t="dataTable" ref="M3:Y200" dt2D="1" dtr="1" r1="K3" r2="K4" ca="1"/>
        <v>2380.9523809523807</v>
      </c>
      <c r="N3" s="49">
        <v>2023.8095238095239</v>
      </c>
      <c r="O3" s="49">
        <v>1190.4761904761904</v>
      </c>
      <c r="P3" s="49">
        <v>3571.4285714285716</v>
      </c>
      <c r="Q3" s="49">
        <v>1904.7619047619048</v>
      </c>
      <c r="R3" s="49">
        <v>2023.8095238095239</v>
      </c>
      <c r="S3" s="49">
        <v>2619.0476190476193</v>
      </c>
      <c r="T3" s="49">
        <v>952.38095238095241</v>
      </c>
      <c r="U3" s="49">
        <v>2619.0476190476193</v>
      </c>
      <c r="V3" s="49">
        <v>2261.9047619047619</v>
      </c>
      <c r="W3" s="49">
        <v>3690.4761904761904</v>
      </c>
      <c r="X3" s="49">
        <v>2976.1904761904761</v>
      </c>
      <c r="Y3" s="49">
        <v>2023.8095238095239</v>
      </c>
    </row>
    <row r="4" spans="1:25" x14ac:dyDescent="0.2">
      <c r="L4" s="49"/>
      <c r="M4" s="49">
        <v>-2500</v>
      </c>
      <c r="N4" s="49">
        <v>-357.14285714285717</v>
      </c>
      <c r="O4" s="49">
        <v>4047.6190476190477</v>
      </c>
      <c r="P4" s="49">
        <v>-476.1904761904762</v>
      </c>
      <c r="Q4" s="49">
        <v>357.14285714285717</v>
      </c>
      <c r="R4" s="49">
        <v>4166.666666666667</v>
      </c>
      <c r="S4" s="49">
        <v>1190.4761904761904</v>
      </c>
      <c r="T4" s="49">
        <v>-119.04761904761905</v>
      </c>
      <c r="U4" s="49">
        <v>3452.3809523809523</v>
      </c>
      <c r="V4" s="49">
        <v>2500</v>
      </c>
      <c r="W4" s="49">
        <v>1071.4285714285713</v>
      </c>
      <c r="X4" s="49">
        <v>2023.8095238095239</v>
      </c>
      <c r="Y4" s="49">
        <v>2500</v>
      </c>
    </row>
    <row r="5" spans="1:25" x14ac:dyDescent="0.2">
      <c r="L5" s="49"/>
      <c r="M5" s="49">
        <v>-357.14285714285717</v>
      </c>
      <c r="N5" s="49">
        <v>2619.0476190476193</v>
      </c>
      <c r="O5" s="49">
        <v>1071.4285714285713</v>
      </c>
      <c r="P5" s="49">
        <v>2380.9523809523807</v>
      </c>
      <c r="Q5" s="49">
        <v>2857.1428571428573</v>
      </c>
      <c r="R5" s="49">
        <v>357.14285714285717</v>
      </c>
      <c r="S5" s="49">
        <v>1785.7142857142858</v>
      </c>
      <c r="T5" s="49">
        <v>714.28571428571433</v>
      </c>
      <c r="U5" s="49">
        <v>1666.6666666666667</v>
      </c>
      <c r="V5" s="49">
        <v>2380.9523809523807</v>
      </c>
      <c r="W5" s="49">
        <v>1071.4285714285713</v>
      </c>
      <c r="X5" s="49">
        <v>4285.7142857142853</v>
      </c>
      <c r="Y5" s="49">
        <v>2738.0952380952381</v>
      </c>
    </row>
    <row r="6" spans="1:25" x14ac:dyDescent="0.2">
      <c r="L6" s="49"/>
      <c r="M6" s="49">
        <v>357.14285714285717</v>
      </c>
      <c r="N6" s="49">
        <v>1190.4761904761904</v>
      </c>
      <c r="O6" s="49">
        <v>2619.0476190476193</v>
      </c>
      <c r="P6" s="49">
        <v>-119.04761904761905</v>
      </c>
      <c r="Q6" s="49">
        <v>4642.8571428571431</v>
      </c>
      <c r="R6" s="49">
        <v>1785.7142857142858</v>
      </c>
      <c r="S6" s="49">
        <v>-1190.4761904761904</v>
      </c>
      <c r="T6" s="49">
        <v>1666.6666666666667</v>
      </c>
      <c r="U6" s="49">
        <v>2023.8095238095239</v>
      </c>
      <c r="V6" s="49">
        <v>-2976.1904761904761</v>
      </c>
      <c r="W6" s="49">
        <v>4166.666666666667</v>
      </c>
      <c r="X6" s="49">
        <v>3333.3333333333335</v>
      </c>
      <c r="Y6" s="49">
        <v>357.14285714285717</v>
      </c>
    </row>
    <row r="7" spans="1:25" x14ac:dyDescent="0.2">
      <c r="L7" s="49"/>
      <c r="M7" s="49">
        <v>2857.1428571428573</v>
      </c>
      <c r="N7" s="49">
        <v>-476.1904761904762</v>
      </c>
      <c r="O7" s="49">
        <v>4166.666666666667</v>
      </c>
      <c r="P7" s="49">
        <v>2976.1904761904761</v>
      </c>
      <c r="Q7" s="49">
        <v>2261.9047619047619</v>
      </c>
      <c r="R7" s="49">
        <v>2500</v>
      </c>
      <c r="S7" s="49">
        <v>1785.7142857142858</v>
      </c>
      <c r="T7" s="49">
        <v>2857.1428571428573</v>
      </c>
      <c r="U7" s="49">
        <v>2857.1428571428573</v>
      </c>
      <c r="V7" s="49">
        <v>-238.0952380952381</v>
      </c>
      <c r="W7" s="49">
        <v>-2976.1904761904761</v>
      </c>
      <c r="X7" s="49">
        <v>1309.5238095238096</v>
      </c>
      <c r="Y7" s="49">
        <v>3452.3809523809523</v>
      </c>
    </row>
    <row r="8" spans="1:25" x14ac:dyDescent="0.2">
      <c r="L8" s="49"/>
      <c r="M8" s="49">
        <v>2023.8095238095239</v>
      </c>
      <c r="N8" s="49">
        <v>357.14285714285717</v>
      </c>
      <c r="O8" s="49">
        <v>119.04761904761905</v>
      </c>
      <c r="P8" s="49">
        <v>2142.8571428571427</v>
      </c>
      <c r="Q8" s="49">
        <v>2857.1428571428573</v>
      </c>
      <c r="R8" s="49">
        <v>2380.9523809523807</v>
      </c>
      <c r="S8" s="49">
        <v>2857.1428571428573</v>
      </c>
      <c r="T8" s="49">
        <v>3928.5714285714284</v>
      </c>
      <c r="U8" s="49">
        <v>1428.5714285714287</v>
      </c>
      <c r="V8" s="49">
        <v>2857.1428571428573</v>
      </c>
      <c r="W8" s="49">
        <v>-2023.8095238095239</v>
      </c>
      <c r="X8" s="49">
        <v>3333.3333333333335</v>
      </c>
      <c r="Y8" s="49">
        <v>1904.7619047619048</v>
      </c>
    </row>
    <row r="9" spans="1:25" x14ac:dyDescent="0.2">
      <c r="L9" s="49"/>
      <c r="M9" s="49">
        <v>-4523.8095238095239</v>
      </c>
      <c r="N9" s="49">
        <v>476.1904761904762</v>
      </c>
      <c r="O9" s="49">
        <v>2619.0476190476193</v>
      </c>
      <c r="P9" s="49">
        <v>1190.4761904761904</v>
      </c>
      <c r="Q9" s="49">
        <v>3928.5714285714284</v>
      </c>
      <c r="R9" s="49">
        <v>119.04761904761905</v>
      </c>
      <c r="S9" s="49">
        <v>4523.8095238095239</v>
      </c>
      <c r="T9" s="49">
        <v>3214.2857142857142</v>
      </c>
      <c r="U9" s="49">
        <v>4047.6190476190477</v>
      </c>
      <c r="V9" s="49">
        <v>1785.7142857142858</v>
      </c>
      <c r="W9" s="49">
        <v>4761.9047619047615</v>
      </c>
      <c r="X9" s="49">
        <v>2738.0952380952381</v>
      </c>
      <c r="Y9" s="49">
        <v>2500</v>
      </c>
    </row>
    <row r="10" spans="1:25" x14ac:dyDescent="0.2">
      <c r="L10" s="49"/>
      <c r="M10" s="49">
        <v>4285.7142857142853</v>
      </c>
      <c r="N10" s="49">
        <v>2142.8571428571427</v>
      </c>
      <c r="O10" s="49">
        <v>2380.9523809523807</v>
      </c>
      <c r="P10" s="49">
        <v>3095.2380952380954</v>
      </c>
      <c r="Q10" s="49">
        <v>1071.4285714285713</v>
      </c>
      <c r="R10" s="49">
        <v>4523.8095238095239</v>
      </c>
      <c r="S10" s="49">
        <v>2142.8571428571427</v>
      </c>
      <c r="T10" s="49">
        <v>2500</v>
      </c>
      <c r="U10" s="49">
        <v>2619.0476190476193</v>
      </c>
      <c r="V10" s="49">
        <v>1785.7142857142858</v>
      </c>
      <c r="W10" s="49">
        <v>4047.6190476190477</v>
      </c>
      <c r="X10" s="49">
        <v>1428.5714285714287</v>
      </c>
      <c r="Y10" s="49">
        <v>2738.0952380952381</v>
      </c>
    </row>
    <row r="11" spans="1:25" x14ac:dyDescent="0.2">
      <c r="L11" s="49"/>
      <c r="M11" s="49">
        <v>1190.4761904761904</v>
      </c>
      <c r="N11" s="49">
        <v>2023.8095238095239</v>
      </c>
      <c r="O11" s="49">
        <v>2500</v>
      </c>
      <c r="P11" s="49">
        <v>0</v>
      </c>
      <c r="Q11" s="49">
        <v>476.1904761904762</v>
      </c>
      <c r="R11" s="49">
        <v>-476.1904761904762</v>
      </c>
      <c r="S11" s="49">
        <v>1904.7619047619048</v>
      </c>
      <c r="T11" s="49">
        <v>1428.5714285714287</v>
      </c>
      <c r="U11" s="49">
        <v>-833.33333333333337</v>
      </c>
      <c r="V11" s="49">
        <v>1428.5714285714287</v>
      </c>
      <c r="W11" s="49">
        <v>-595.23809523809518</v>
      </c>
      <c r="X11" s="49">
        <v>4047.6190476190477</v>
      </c>
      <c r="Y11" s="49">
        <v>-2976.1904761904761</v>
      </c>
    </row>
    <row r="12" spans="1:25" x14ac:dyDescent="0.2">
      <c r="L12" s="49"/>
      <c r="M12" s="49">
        <v>-5714.2857142857147</v>
      </c>
      <c r="N12" s="49">
        <v>1428.5714285714287</v>
      </c>
      <c r="O12" s="49">
        <v>2857.1428571428573</v>
      </c>
      <c r="P12" s="49">
        <v>4404.7619047619046</v>
      </c>
      <c r="Q12" s="49">
        <v>2380.9523809523807</v>
      </c>
      <c r="R12" s="49">
        <v>-357.14285714285717</v>
      </c>
      <c r="S12" s="49">
        <v>4166.666666666667</v>
      </c>
      <c r="T12" s="49">
        <v>3452.3809523809523</v>
      </c>
      <c r="U12" s="49">
        <v>-1547.6190476190477</v>
      </c>
      <c r="V12" s="49">
        <v>2857.1428571428573</v>
      </c>
      <c r="W12" s="49">
        <v>4166.666666666667</v>
      </c>
      <c r="X12" s="49">
        <v>2261.9047619047619</v>
      </c>
      <c r="Y12" s="49">
        <v>-714.28571428571433</v>
      </c>
    </row>
    <row r="13" spans="1:25" x14ac:dyDescent="0.2">
      <c r="L13" s="49"/>
      <c r="M13" s="49">
        <v>1904.7619047619048</v>
      </c>
      <c r="N13" s="49">
        <v>-2857.1428571428573</v>
      </c>
      <c r="O13" s="49">
        <v>238.0952380952381</v>
      </c>
      <c r="P13" s="49">
        <v>-5833.333333333333</v>
      </c>
      <c r="Q13" s="49">
        <v>1428.5714285714287</v>
      </c>
      <c r="R13" s="49">
        <v>-595.23809523809518</v>
      </c>
      <c r="S13" s="49">
        <v>2142.8571428571427</v>
      </c>
      <c r="T13" s="49">
        <v>2619.0476190476193</v>
      </c>
      <c r="U13" s="49">
        <v>2142.8571428571427</v>
      </c>
      <c r="V13" s="49">
        <v>-357.14285714285717</v>
      </c>
      <c r="W13" s="49">
        <v>952.38095238095241</v>
      </c>
      <c r="X13" s="49">
        <v>2500</v>
      </c>
      <c r="Y13" s="49">
        <v>4404.7619047619046</v>
      </c>
    </row>
    <row r="14" spans="1:25" x14ac:dyDescent="0.2">
      <c r="L14" s="49"/>
      <c r="M14" s="49">
        <v>2142.8571428571427</v>
      </c>
      <c r="N14" s="49">
        <v>2142.8571428571427</v>
      </c>
      <c r="O14" s="49">
        <v>4523.8095238095239</v>
      </c>
      <c r="P14" s="49">
        <v>2857.1428571428573</v>
      </c>
      <c r="Q14" s="49">
        <v>3571.4285714285716</v>
      </c>
      <c r="R14" s="49">
        <v>2619.0476190476193</v>
      </c>
      <c r="S14" s="49">
        <v>-357.14285714285717</v>
      </c>
      <c r="T14" s="49">
        <v>1309.5238095238096</v>
      </c>
      <c r="U14" s="49">
        <v>2380.9523809523807</v>
      </c>
      <c r="V14" s="49">
        <v>1428.5714285714287</v>
      </c>
      <c r="W14" s="49">
        <v>1547.6190476190477</v>
      </c>
      <c r="X14" s="49">
        <v>1547.6190476190477</v>
      </c>
      <c r="Y14" s="49">
        <v>-476.1904761904762</v>
      </c>
    </row>
    <row r="15" spans="1:25" x14ac:dyDescent="0.2">
      <c r="L15" s="49"/>
      <c r="M15" s="49">
        <v>2500</v>
      </c>
      <c r="N15" s="49">
        <v>3095.2380952380954</v>
      </c>
      <c r="O15" s="49">
        <v>952.38095238095241</v>
      </c>
      <c r="P15" s="49">
        <v>2619.0476190476193</v>
      </c>
      <c r="Q15" s="49">
        <v>833.33333333333337</v>
      </c>
      <c r="R15" s="49">
        <v>-476.1904761904762</v>
      </c>
      <c r="S15" s="49">
        <v>2976.1904761904761</v>
      </c>
      <c r="T15" s="49">
        <v>3690.4761904761904</v>
      </c>
      <c r="U15" s="49">
        <v>-2023.8095238095239</v>
      </c>
      <c r="V15" s="49">
        <v>1904.7619047619048</v>
      </c>
      <c r="W15" s="49">
        <v>1190.4761904761904</v>
      </c>
      <c r="X15" s="49">
        <v>2976.1904761904761</v>
      </c>
      <c r="Y15" s="49">
        <v>-119.04761904761905</v>
      </c>
    </row>
    <row r="16" spans="1:25" x14ac:dyDescent="0.2">
      <c r="L16" s="49"/>
      <c r="M16" s="49">
        <v>-3214.2857142857142</v>
      </c>
      <c r="N16" s="49">
        <v>4047.6190476190477</v>
      </c>
      <c r="O16" s="49">
        <v>357.14285714285717</v>
      </c>
      <c r="P16" s="49">
        <v>119.04761904761905</v>
      </c>
      <c r="Q16" s="49">
        <v>833.33333333333337</v>
      </c>
      <c r="R16" s="49">
        <v>-4761.9047619047615</v>
      </c>
      <c r="S16" s="49">
        <v>3690.4761904761904</v>
      </c>
      <c r="T16" s="49">
        <v>1666.6666666666667</v>
      </c>
      <c r="U16" s="49">
        <v>2261.9047619047619</v>
      </c>
      <c r="V16" s="49">
        <v>1904.7619047619048</v>
      </c>
      <c r="W16" s="49">
        <v>1666.6666666666667</v>
      </c>
      <c r="X16" s="49">
        <v>1904.7619047619048</v>
      </c>
      <c r="Y16" s="49">
        <v>1190.4761904761904</v>
      </c>
    </row>
    <row r="17" spans="12:25" x14ac:dyDescent="0.2">
      <c r="L17" s="49"/>
      <c r="M17" s="49">
        <v>833.33333333333337</v>
      </c>
      <c r="N17" s="49">
        <v>952.38095238095241</v>
      </c>
      <c r="O17" s="49">
        <v>1428.5714285714287</v>
      </c>
      <c r="P17" s="49">
        <v>952.38095238095241</v>
      </c>
      <c r="Q17" s="49">
        <v>2023.8095238095239</v>
      </c>
      <c r="R17" s="49">
        <v>1785.7142857142858</v>
      </c>
      <c r="S17" s="49">
        <v>-952.38095238095241</v>
      </c>
      <c r="T17" s="49">
        <v>-119.04761904761905</v>
      </c>
      <c r="U17" s="49">
        <v>1785.7142857142858</v>
      </c>
      <c r="V17" s="49">
        <v>0</v>
      </c>
      <c r="W17" s="49">
        <v>-2380.9523809523807</v>
      </c>
      <c r="X17" s="49">
        <v>-357.14285714285717</v>
      </c>
      <c r="Y17" s="49">
        <v>119.04761904761905</v>
      </c>
    </row>
    <row r="18" spans="12:25" x14ac:dyDescent="0.2">
      <c r="L18" s="49"/>
      <c r="M18" s="49">
        <v>2857.1428571428573</v>
      </c>
      <c r="N18" s="49">
        <v>2261.9047619047619</v>
      </c>
      <c r="O18" s="49">
        <v>952.38095238095241</v>
      </c>
      <c r="P18" s="49">
        <v>1309.5238095238096</v>
      </c>
      <c r="Q18" s="49">
        <v>3452.3809523809523</v>
      </c>
      <c r="R18" s="49">
        <v>2857.1428571428573</v>
      </c>
      <c r="S18" s="49">
        <v>2023.8095238095239</v>
      </c>
      <c r="T18" s="49">
        <v>2738.0952380952381</v>
      </c>
      <c r="U18" s="49">
        <v>833.33333333333337</v>
      </c>
      <c r="V18" s="49">
        <v>2619.0476190476193</v>
      </c>
      <c r="W18" s="49">
        <v>-238.0952380952381</v>
      </c>
      <c r="X18" s="49">
        <v>2738.0952380952381</v>
      </c>
      <c r="Y18" s="49">
        <v>4047.6190476190477</v>
      </c>
    </row>
    <row r="19" spans="12:25" x14ac:dyDescent="0.2">
      <c r="L19" s="49"/>
      <c r="M19" s="49">
        <v>-2261.9047619047619</v>
      </c>
      <c r="N19" s="49">
        <v>833.33333333333337</v>
      </c>
      <c r="O19" s="49">
        <v>-2261.9047619047619</v>
      </c>
      <c r="P19" s="49">
        <v>2857.1428571428573</v>
      </c>
      <c r="Q19" s="49">
        <v>-2261.9047619047619</v>
      </c>
      <c r="R19" s="49">
        <v>-2261.9047619047619</v>
      </c>
      <c r="S19" s="49">
        <v>833.33333333333337</v>
      </c>
      <c r="T19" s="49">
        <v>357.14285714285717</v>
      </c>
      <c r="U19" s="49">
        <v>833.33333333333337</v>
      </c>
      <c r="V19" s="49">
        <v>0</v>
      </c>
      <c r="W19" s="49">
        <v>357.14285714285717</v>
      </c>
      <c r="X19" s="49">
        <v>1071.4285714285713</v>
      </c>
      <c r="Y19" s="49">
        <v>2857.1428571428573</v>
      </c>
    </row>
    <row r="20" spans="12:25" x14ac:dyDescent="0.2">
      <c r="L20" s="49"/>
      <c r="M20" s="49">
        <v>-4166.666666666667</v>
      </c>
      <c r="N20" s="49">
        <v>952.38095238095241</v>
      </c>
      <c r="O20" s="49">
        <v>952.38095238095241</v>
      </c>
      <c r="P20" s="49">
        <v>2738.0952380952381</v>
      </c>
      <c r="Q20" s="49">
        <v>1071.4285714285713</v>
      </c>
      <c r="R20" s="49">
        <v>357.14285714285717</v>
      </c>
      <c r="S20" s="49">
        <v>1547.6190476190477</v>
      </c>
      <c r="T20" s="49">
        <v>833.33333333333337</v>
      </c>
      <c r="U20" s="49">
        <v>2261.9047619047619</v>
      </c>
      <c r="V20" s="49">
        <v>1190.4761904761904</v>
      </c>
      <c r="W20" s="49">
        <v>357.14285714285717</v>
      </c>
      <c r="X20" s="49">
        <v>1309.5238095238096</v>
      </c>
      <c r="Y20" s="49">
        <v>714.28571428571433</v>
      </c>
    </row>
    <row r="21" spans="12:25" x14ac:dyDescent="0.2">
      <c r="L21" s="49"/>
      <c r="M21" s="49">
        <v>2380.9523809523807</v>
      </c>
      <c r="N21" s="49">
        <v>119.04761904761905</v>
      </c>
      <c r="O21" s="49">
        <v>4523.8095238095239</v>
      </c>
      <c r="P21" s="49">
        <v>-714.28571428571433</v>
      </c>
      <c r="Q21" s="49">
        <v>1190.4761904761904</v>
      </c>
      <c r="R21" s="49">
        <v>-357.14285714285717</v>
      </c>
      <c r="S21" s="49">
        <v>3928.5714285714284</v>
      </c>
      <c r="T21" s="49">
        <v>4761.9047619047615</v>
      </c>
      <c r="U21" s="49">
        <v>2738.0952380952381</v>
      </c>
      <c r="V21" s="49">
        <v>-119.04761904761905</v>
      </c>
      <c r="W21" s="49">
        <v>2619.0476190476193</v>
      </c>
      <c r="X21" s="49">
        <v>1071.4285714285713</v>
      </c>
      <c r="Y21" s="49">
        <v>2380.9523809523807</v>
      </c>
    </row>
    <row r="22" spans="12:25" x14ac:dyDescent="0.2">
      <c r="L22" s="49"/>
      <c r="M22" s="49">
        <v>595.23809523809518</v>
      </c>
      <c r="N22" s="49">
        <v>2261.9047619047619</v>
      </c>
      <c r="O22" s="49">
        <v>952.38095238095241</v>
      </c>
      <c r="P22" s="49">
        <v>2142.8571428571427</v>
      </c>
      <c r="Q22" s="49">
        <v>1785.7142857142858</v>
      </c>
      <c r="R22" s="49">
        <v>833.33333333333337</v>
      </c>
      <c r="S22" s="49">
        <v>238.0952380952381</v>
      </c>
      <c r="T22" s="49">
        <v>2261.9047619047619</v>
      </c>
      <c r="U22" s="49">
        <v>1547.6190476190477</v>
      </c>
      <c r="V22" s="49">
        <v>2380.9523809523807</v>
      </c>
      <c r="W22" s="49">
        <v>1904.7619047619048</v>
      </c>
      <c r="X22" s="49">
        <v>0</v>
      </c>
      <c r="Y22" s="49">
        <v>1785.7142857142858</v>
      </c>
    </row>
    <row r="23" spans="12:25" x14ac:dyDescent="0.2">
      <c r="L23" s="49"/>
      <c r="M23" s="49">
        <v>3214.2857142857142</v>
      </c>
      <c r="N23" s="49">
        <v>-1309.5238095238096</v>
      </c>
      <c r="O23" s="49">
        <v>-238.0952380952381</v>
      </c>
      <c r="P23" s="49">
        <v>119.04761904761905</v>
      </c>
      <c r="Q23" s="49">
        <v>2380.9523809523807</v>
      </c>
      <c r="R23" s="49">
        <v>238.0952380952381</v>
      </c>
      <c r="S23" s="49">
        <v>-238.0952380952381</v>
      </c>
      <c r="T23" s="49">
        <v>357.14285714285717</v>
      </c>
      <c r="U23" s="49">
        <v>833.33333333333337</v>
      </c>
      <c r="V23" s="49">
        <v>2261.9047619047619</v>
      </c>
      <c r="W23" s="49">
        <v>2738.0952380952381</v>
      </c>
      <c r="X23" s="49">
        <v>-714.28571428571433</v>
      </c>
      <c r="Y23" s="49">
        <v>1071.4285714285713</v>
      </c>
    </row>
    <row r="24" spans="12:25" x14ac:dyDescent="0.2">
      <c r="L24" s="49"/>
      <c r="M24" s="49">
        <v>714.28571428571433</v>
      </c>
      <c r="N24" s="49">
        <v>2380.9523809523807</v>
      </c>
      <c r="O24" s="49">
        <v>833.33333333333337</v>
      </c>
      <c r="P24" s="49">
        <v>2976.1904761904761</v>
      </c>
      <c r="Q24" s="49">
        <v>2261.9047619047619</v>
      </c>
      <c r="R24" s="49">
        <v>2500</v>
      </c>
      <c r="S24" s="49">
        <v>3333.3333333333335</v>
      </c>
      <c r="T24" s="49">
        <v>833.33333333333337</v>
      </c>
      <c r="U24" s="49">
        <v>595.23809523809518</v>
      </c>
      <c r="V24" s="49">
        <v>1666.6666666666667</v>
      </c>
      <c r="W24" s="49">
        <v>-476.1904761904762</v>
      </c>
      <c r="X24" s="49">
        <v>1309.5238095238096</v>
      </c>
      <c r="Y24" s="49">
        <v>2738.0952380952381</v>
      </c>
    </row>
    <row r="25" spans="12:25" x14ac:dyDescent="0.2">
      <c r="L25" s="49"/>
      <c r="M25" s="49">
        <v>-238.0952380952381</v>
      </c>
      <c r="N25" s="49">
        <v>-1190.4761904761904</v>
      </c>
      <c r="O25" s="49">
        <v>1785.7142857142858</v>
      </c>
      <c r="P25" s="49">
        <v>1190.4761904761904</v>
      </c>
      <c r="Q25" s="49">
        <v>4523.8095238095239</v>
      </c>
      <c r="R25" s="49">
        <v>1666.6666666666667</v>
      </c>
      <c r="S25" s="49">
        <v>2142.8571428571427</v>
      </c>
      <c r="T25" s="49">
        <v>2023.8095238095239</v>
      </c>
      <c r="U25" s="49">
        <v>2500</v>
      </c>
      <c r="V25" s="49">
        <v>2142.8571428571427</v>
      </c>
      <c r="W25" s="49">
        <v>3690.4761904761904</v>
      </c>
      <c r="X25" s="49">
        <v>2738.0952380952381</v>
      </c>
      <c r="Y25" s="49">
        <v>0</v>
      </c>
    </row>
    <row r="26" spans="12:25" x14ac:dyDescent="0.2">
      <c r="L26" s="49"/>
      <c r="M26" s="49">
        <v>476.1904761904762</v>
      </c>
      <c r="N26" s="49">
        <v>595.23809523809518</v>
      </c>
      <c r="O26" s="49">
        <v>3928.5714285714284</v>
      </c>
      <c r="P26" s="49">
        <v>1190.4761904761904</v>
      </c>
      <c r="Q26" s="49">
        <v>1309.5238095238096</v>
      </c>
      <c r="R26" s="49">
        <v>2023.8095238095239</v>
      </c>
      <c r="S26" s="49">
        <v>3571.4285714285716</v>
      </c>
      <c r="T26" s="49">
        <v>1190.4761904761904</v>
      </c>
      <c r="U26" s="49">
        <v>2023.8095238095239</v>
      </c>
      <c r="V26" s="49">
        <v>4404.7619047619046</v>
      </c>
      <c r="W26" s="49">
        <v>2738.0952380952381</v>
      </c>
      <c r="X26" s="49">
        <v>1785.7142857142858</v>
      </c>
      <c r="Y26" s="49">
        <v>1190.4761904761904</v>
      </c>
    </row>
    <row r="27" spans="12:25" x14ac:dyDescent="0.2">
      <c r="L27" s="49"/>
      <c r="M27" s="49">
        <v>2976.1904761904761</v>
      </c>
      <c r="N27" s="49">
        <v>1190.4761904761904</v>
      </c>
      <c r="O27" s="49">
        <v>119.04761904761905</v>
      </c>
      <c r="P27" s="49">
        <v>357.14285714285717</v>
      </c>
      <c r="Q27" s="49">
        <v>-2142.8571428571427</v>
      </c>
      <c r="R27" s="49">
        <v>0</v>
      </c>
      <c r="S27" s="49">
        <v>952.38095238095241</v>
      </c>
      <c r="T27" s="49">
        <v>2857.1428571428573</v>
      </c>
      <c r="U27" s="49">
        <v>0</v>
      </c>
      <c r="V27" s="49">
        <v>-1428.5714285714287</v>
      </c>
      <c r="W27" s="49">
        <v>1428.5714285714287</v>
      </c>
      <c r="X27" s="49">
        <v>1190.4761904761904</v>
      </c>
      <c r="Y27" s="49">
        <v>119.04761904761905</v>
      </c>
    </row>
    <row r="28" spans="12:25" x14ac:dyDescent="0.2">
      <c r="L28" s="49"/>
      <c r="M28" s="49">
        <v>1190.4761904761904</v>
      </c>
      <c r="N28" s="49">
        <v>2500</v>
      </c>
      <c r="O28" s="49">
        <v>3095.2380952380954</v>
      </c>
      <c r="P28" s="49">
        <v>3809.5238095238096</v>
      </c>
      <c r="Q28" s="49">
        <v>952.38095238095241</v>
      </c>
      <c r="R28" s="49">
        <v>2500</v>
      </c>
      <c r="S28" s="49">
        <v>2380.9523809523807</v>
      </c>
      <c r="T28" s="49">
        <v>1428.5714285714287</v>
      </c>
      <c r="U28" s="49">
        <v>3690.4761904761904</v>
      </c>
      <c r="V28" s="49">
        <v>119.04761904761905</v>
      </c>
      <c r="W28" s="49">
        <v>4642.8571428571431</v>
      </c>
      <c r="X28" s="49">
        <v>2380.9523809523807</v>
      </c>
      <c r="Y28" s="49">
        <v>1190.4761904761904</v>
      </c>
    </row>
    <row r="29" spans="12:25" x14ac:dyDescent="0.2">
      <c r="L29" s="49"/>
      <c r="M29" s="49">
        <v>-476.1904761904762</v>
      </c>
      <c r="N29" s="49">
        <v>3571.4285714285716</v>
      </c>
      <c r="O29" s="49">
        <v>4642.8571428571431</v>
      </c>
      <c r="P29" s="49">
        <v>2857.1428571428573</v>
      </c>
      <c r="Q29" s="49">
        <v>1190.4761904761904</v>
      </c>
      <c r="R29" s="49">
        <v>1785.7142857142858</v>
      </c>
      <c r="S29" s="49">
        <v>2738.0952380952381</v>
      </c>
      <c r="T29" s="49">
        <v>1190.4761904761904</v>
      </c>
      <c r="U29" s="49">
        <v>3333.3333333333335</v>
      </c>
      <c r="V29" s="49">
        <v>1071.4285714285713</v>
      </c>
      <c r="W29" s="49">
        <v>2738.0952380952381</v>
      </c>
      <c r="X29" s="49">
        <v>2142.8571428571427</v>
      </c>
      <c r="Y29" s="49">
        <v>4285.7142857142853</v>
      </c>
    </row>
    <row r="30" spans="12:25" x14ac:dyDescent="0.2">
      <c r="L30" s="49"/>
      <c r="M30" s="49">
        <v>-2976.1904761904761</v>
      </c>
      <c r="N30" s="49">
        <v>2857.1428571428573</v>
      </c>
      <c r="O30" s="49">
        <v>4404.7619047619046</v>
      </c>
      <c r="P30" s="49">
        <v>1071.4285714285713</v>
      </c>
      <c r="Q30" s="49">
        <v>3452.3809523809523</v>
      </c>
      <c r="R30" s="49">
        <v>3214.2857142857142</v>
      </c>
      <c r="S30" s="49">
        <v>3214.2857142857142</v>
      </c>
      <c r="T30" s="49">
        <v>1428.5714285714287</v>
      </c>
      <c r="U30" s="49">
        <v>4166.666666666667</v>
      </c>
      <c r="V30" s="49">
        <v>1071.4285714285713</v>
      </c>
      <c r="W30" s="49">
        <v>1547.6190476190477</v>
      </c>
      <c r="X30" s="49">
        <v>-476.1904761904762</v>
      </c>
      <c r="Y30" s="49">
        <v>-833.33333333333337</v>
      </c>
    </row>
    <row r="31" spans="12:25" x14ac:dyDescent="0.2">
      <c r="L31" s="49"/>
      <c r="M31" s="49">
        <v>4642.8571428571431</v>
      </c>
      <c r="N31" s="49">
        <v>3452.3809523809523</v>
      </c>
      <c r="O31" s="49">
        <v>2738.0952380952381</v>
      </c>
      <c r="P31" s="49">
        <v>4523.8095238095239</v>
      </c>
      <c r="Q31" s="49">
        <v>1071.4285714285713</v>
      </c>
      <c r="R31" s="49">
        <v>-1666.6666666666667</v>
      </c>
      <c r="S31" s="49">
        <v>-595.23809523809518</v>
      </c>
      <c r="T31" s="49">
        <v>2619.0476190476193</v>
      </c>
      <c r="U31" s="49">
        <v>4047.6190476190477</v>
      </c>
      <c r="V31" s="49">
        <v>3214.2857142857142</v>
      </c>
      <c r="W31" s="49">
        <v>-1904.7619047619048</v>
      </c>
      <c r="X31" s="49">
        <v>119.04761904761905</v>
      </c>
      <c r="Y31" s="49">
        <v>2380.9523809523807</v>
      </c>
    </row>
    <row r="32" spans="12:25" x14ac:dyDescent="0.2">
      <c r="L32" s="49"/>
      <c r="M32" s="49">
        <v>2857.1428571428573</v>
      </c>
      <c r="N32" s="49">
        <v>595.23809523809518</v>
      </c>
      <c r="O32" s="49">
        <v>2380.9523809523807</v>
      </c>
      <c r="P32" s="49">
        <v>3809.5238095238096</v>
      </c>
      <c r="Q32" s="49">
        <v>-238.0952380952381</v>
      </c>
      <c r="R32" s="49">
        <v>-1190.4761904761904</v>
      </c>
      <c r="S32" s="49">
        <v>2500</v>
      </c>
      <c r="T32" s="49">
        <v>1309.5238095238096</v>
      </c>
      <c r="U32" s="49">
        <v>3452.3809523809523</v>
      </c>
      <c r="V32" s="49">
        <v>-2142.8571428571427</v>
      </c>
      <c r="W32" s="49">
        <v>2023.8095238095239</v>
      </c>
      <c r="X32" s="49">
        <v>1309.5238095238096</v>
      </c>
      <c r="Y32" s="49">
        <v>3095.2380952380954</v>
      </c>
    </row>
    <row r="33" spans="12:25" x14ac:dyDescent="0.2">
      <c r="L33" s="49"/>
      <c r="M33" s="49">
        <v>357.14285714285717</v>
      </c>
      <c r="N33" s="49">
        <v>2023.8095238095239</v>
      </c>
      <c r="O33" s="49">
        <v>2857.1428571428573</v>
      </c>
      <c r="P33" s="49">
        <v>952.38095238095241</v>
      </c>
      <c r="Q33" s="49">
        <v>1666.6666666666667</v>
      </c>
      <c r="R33" s="49">
        <v>2500</v>
      </c>
      <c r="S33" s="49">
        <v>1309.5238095238096</v>
      </c>
      <c r="T33" s="49">
        <v>1190.4761904761904</v>
      </c>
      <c r="U33" s="49">
        <v>-238.0952380952381</v>
      </c>
      <c r="V33" s="49">
        <v>1547.6190476190477</v>
      </c>
      <c r="W33" s="49">
        <v>-1071.4285714285713</v>
      </c>
      <c r="X33" s="49">
        <v>2380.9523809523807</v>
      </c>
      <c r="Y33" s="49">
        <v>4761.9047619047615</v>
      </c>
    </row>
    <row r="34" spans="12:25" x14ac:dyDescent="0.2">
      <c r="L34" s="49"/>
      <c r="M34" s="49">
        <v>1428.5714285714287</v>
      </c>
      <c r="N34" s="49">
        <v>4047.6190476190477</v>
      </c>
      <c r="O34" s="49">
        <v>-357.14285714285717</v>
      </c>
      <c r="P34" s="49">
        <v>1190.4761904761904</v>
      </c>
      <c r="Q34" s="49">
        <v>3571.4285714285716</v>
      </c>
      <c r="R34" s="49">
        <v>-1190.4761904761904</v>
      </c>
      <c r="S34" s="49">
        <v>714.28571428571433</v>
      </c>
      <c r="T34" s="49">
        <v>2500</v>
      </c>
      <c r="U34" s="49">
        <v>2380.9523809523807</v>
      </c>
      <c r="V34" s="49">
        <v>3095.2380952380954</v>
      </c>
      <c r="W34" s="49">
        <v>952.38095238095241</v>
      </c>
      <c r="X34" s="49">
        <v>2023.8095238095239</v>
      </c>
      <c r="Y34" s="49">
        <v>833.33333333333337</v>
      </c>
    </row>
    <row r="35" spans="12:25" x14ac:dyDescent="0.2">
      <c r="L35" s="49"/>
      <c r="M35" s="49">
        <v>595.23809523809518</v>
      </c>
      <c r="N35" s="49">
        <v>1904.7619047619048</v>
      </c>
      <c r="O35" s="49">
        <v>1547.6190476190477</v>
      </c>
      <c r="P35" s="49">
        <v>833.33333333333337</v>
      </c>
      <c r="Q35" s="49">
        <v>-476.1904761904762</v>
      </c>
      <c r="R35" s="49">
        <v>952.38095238095241</v>
      </c>
      <c r="S35" s="49">
        <v>-476.1904761904762</v>
      </c>
      <c r="T35" s="49">
        <v>3333.3333333333335</v>
      </c>
      <c r="U35" s="49">
        <v>2857.1428571428573</v>
      </c>
      <c r="V35" s="49">
        <v>1190.4761904761904</v>
      </c>
      <c r="W35" s="49">
        <v>952.38095238095241</v>
      </c>
      <c r="X35" s="49">
        <v>2380.9523809523807</v>
      </c>
      <c r="Y35" s="49">
        <v>-1190.4761904761904</v>
      </c>
    </row>
    <row r="36" spans="12:25" x14ac:dyDescent="0.2">
      <c r="L36" s="49"/>
      <c r="M36" s="49">
        <v>952.38095238095241</v>
      </c>
      <c r="N36" s="49">
        <v>2500</v>
      </c>
      <c r="O36" s="49">
        <v>952.38095238095241</v>
      </c>
      <c r="P36" s="49">
        <v>1666.6666666666667</v>
      </c>
      <c r="Q36" s="49">
        <v>1190.4761904761904</v>
      </c>
      <c r="R36" s="49">
        <v>4285.7142857142853</v>
      </c>
      <c r="S36" s="49">
        <v>-833.33333333333337</v>
      </c>
      <c r="T36" s="49">
        <v>833.33333333333337</v>
      </c>
      <c r="U36" s="49">
        <v>1785.7142857142858</v>
      </c>
      <c r="V36" s="49">
        <v>4404.7619047619046</v>
      </c>
      <c r="W36" s="49">
        <v>1428.5714285714287</v>
      </c>
      <c r="X36" s="49">
        <v>-1547.6190476190477</v>
      </c>
      <c r="Y36" s="49">
        <v>-357.14285714285717</v>
      </c>
    </row>
    <row r="37" spans="12:25" x14ac:dyDescent="0.2">
      <c r="L37" s="49"/>
      <c r="M37" s="49">
        <v>1785.7142857142858</v>
      </c>
      <c r="N37" s="49">
        <v>2500</v>
      </c>
      <c r="O37" s="49">
        <v>2500</v>
      </c>
      <c r="P37" s="49">
        <v>595.23809523809518</v>
      </c>
      <c r="Q37" s="49">
        <v>4166.666666666667</v>
      </c>
      <c r="R37" s="49">
        <v>833.33333333333337</v>
      </c>
      <c r="S37" s="49">
        <v>4404.7619047619046</v>
      </c>
      <c r="T37" s="49">
        <v>-357.14285714285717</v>
      </c>
      <c r="U37" s="49">
        <v>476.1904761904762</v>
      </c>
      <c r="V37" s="49">
        <v>2738.0952380952381</v>
      </c>
      <c r="W37" s="49">
        <v>3809.5238095238096</v>
      </c>
      <c r="X37" s="49">
        <v>4047.6190476190477</v>
      </c>
      <c r="Y37" s="49">
        <v>3452.3809523809523</v>
      </c>
    </row>
    <row r="38" spans="12:25" x14ac:dyDescent="0.2">
      <c r="L38" s="49"/>
      <c r="M38" s="49">
        <v>2619.0476190476193</v>
      </c>
      <c r="N38" s="49">
        <v>2857.1428571428573</v>
      </c>
      <c r="O38" s="49">
        <v>4166.666666666667</v>
      </c>
      <c r="P38" s="49">
        <v>4523.8095238095239</v>
      </c>
      <c r="Q38" s="49">
        <v>2023.8095238095239</v>
      </c>
      <c r="R38" s="49">
        <v>714.28571428571433</v>
      </c>
      <c r="S38" s="49">
        <v>1190.4761904761904</v>
      </c>
      <c r="T38" s="49">
        <v>-595.23809523809518</v>
      </c>
      <c r="U38" s="49">
        <v>119.04761904761905</v>
      </c>
      <c r="V38" s="49">
        <v>1785.7142857142858</v>
      </c>
      <c r="W38" s="49">
        <v>-476.1904761904762</v>
      </c>
      <c r="X38" s="49">
        <v>1190.4761904761904</v>
      </c>
      <c r="Y38" s="49">
        <v>1547.6190476190477</v>
      </c>
    </row>
    <row r="39" spans="12:25" x14ac:dyDescent="0.2">
      <c r="L39" s="49"/>
      <c r="M39" s="49">
        <v>-2023.8095238095239</v>
      </c>
      <c r="N39" s="49">
        <v>2261.9047619047619</v>
      </c>
      <c r="O39" s="49">
        <v>1547.6190476190477</v>
      </c>
      <c r="P39" s="49">
        <v>2380.9523809523807</v>
      </c>
      <c r="Q39" s="49">
        <v>-833.33333333333337</v>
      </c>
      <c r="R39" s="49">
        <v>357.14285714285717</v>
      </c>
      <c r="S39" s="49">
        <v>2738.0952380952381</v>
      </c>
      <c r="T39" s="49">
        <v>2500</v>
      </c>
      <c r="U39" s="49">
        <v>2261.9047619047619</v>
      </c>
      <c r="V39" s="49">
        <v>3214.2857142857142</v>
      </c>
      <c r="W39" s="49">
        <v>119.04761904761905</v>
      </c>
      <c r="X39" s="49">
        <v>2261.9047619047619</v>
      </c>
      <c r="Y39" s="49">
        <v>2857.1428571428573</v>
      </c>
    </row>
    <row r="40" spans="12:25" x14ac:dyDescent="0.2">
      <c r="L40" s="49"/>
      <c r="M40" s="49">
        <v>952.38095238095241</v>
      </c>
      <c r="N40" s="49">
        <v>2857.1428571428573</v>
      </c>
      <c r="O40" s="49">
        <v>119.04761904761905</v>
      </c>
      <c r="P40" s="49">
        <v>-1190.4761904761904</v>
      </c>
      <c r="Q40" s="49">
        <v>1785.7142857142858</v>
      </c>
      <c r="R40" s="49">
        <v>238.0952380952381</v>
      </c>
      <c r="S40" s="49">
        <v>2738.0952380952381</v>
      </c>
      <c r="T40" s="49">
        <v>1904.7619047619048</v>
      </c>
      <c r="U40" s="49">
        <v>1428.5714285714287</v>
      </c>
      <c r="V40" s="49">
        <v>-595.23809523809518</v>
      </c>
      <c r="W40" s="49">
        <v>2023.8095238095239</v>
      </c>
      <c r="X40" s="49">
        <v>1071.4285714285713</v>
      </c>
      <c r="Y40" s="49">
        <v>2261.9047619047619</v>
      </c>
    </row>
    <row r="41" spans="12:25" x14ac:dyDescent="0.2">
      <c r="L41" s="49"/>
      <c r="M41" s="49">
        <v>2380.9523809523807</v>
      </c>
      <c r="N41" s="49">
        <v>3452.3809523809523</v>
      </c>
      <c r="O41" s="49">
        <v>357.14285714285717</v>
      </c>
      <c r="P41" s="49">
        <v>2976.1904761904761</v>
      </c>
      <c r="Q41" s="49">
        <v>3095.2380952380954</v>
      </c>
      <c r="R41" s="49">
        <v>-119.04761904761905</v>
      </c>
      <c r="S41" s="49">
        <v>2023.8095238095239</v>
      </c>
      <c r="T41" s="49">
        <v>1309.5238095238096</v>
      </c>
      <c r="U41" s="49">
        <v>2500</v>
      </c>
      <c r="V41" s="49">
        <v>1904.7619047619048</v>
      </c>
      <c r="W41" s="49">
        <v>2380.9523809523807</v>
      </c>
      <c r="X41" s="49">
        <v>595.23809523809518</v>
      </c>
      <c r="Y41" s="49">
        <v>2261.9047619047619</v>
      </c>
    </row>
    <row r="42" spans="12:25" x14ac:dyDescent="0.2">
      <c r="L42" s="49"/>
      <c r="M42" s="49">
        <v>-238.0952380952381</v>
      </c>
      <c r="N42" s="49">
        <v>3095.2380952380954</v>
      </c>
      <c r="O42" s="49">
        <v>-357.14285714285717</v>
      </c>
      <c r="P42" s="49">
        <v>1190.4761904761904</v>
      </c>
      <c r="Q42" s="49">
        <v>595.23809523809518</v>
      </c>
      <c r="R42" s="49">
        <v>4523.8095238095239</v>
      </c>
      <c r="S42" s="49">
        <v>476.1904761904762</v>
      </c>
      <c r="T42" s="49">
        <v>1309.5238095238096</v>
      </c>
      <c r="U42" s="49">
        <v>4523.8095238095239</v>
      </c>
      <c r="V42" s="49">
        <v>-2619.0476190476193</v>
      </c>
      <c r="W42" s="49">
        <v>1428.5714285714287</v>
      </c>
      <c r="X42" s="49">
        <v>3690.4761904761904</v>
      </c>
      <c r="Y42" s="49">
        <v>-1190.4761904761904</v>
      </c>
    </row>
    <row r="43" spans="12:25" x14ac:dyDescent="0.2">
      <c r="L43" s="49"/>
      <c r="M43" s="49">
        <v>2023.8095238095239</v>
      </c>
      <c r="N43" s="49">
        <v>-357.14285714285717</v>
      </c>
      <c r="O43" s="49">
        <v>1785.7142857142858</v>
      </c>
      <c r="P43" s="49">
        <v>1547.6190476190477</v>
      </c>
      <c r="Q43" s="49">
        <v>3690.4761904761904</v>
      </c>
      <c r="R43" s="49">
        <v>1904.7619047619048</v>
      </c>
      <c r="S43" s="49">
        <v>2500</v>
      </c>
      <c r="T43" s="49">
        <v>357.14285714285717</v>
      </c>
      <c r="U43" s="49">
        <v>952.38095238095241</v>
      </c>
      <c r="V43" s="49">
        <v>1904.7619047619048</v>
      </c>
      <c r="W43" s="49">
        <v>714.28571428571433</v>
      </c>
      <c r="X43" s="49">
        <v>2023.8095238095239</v>
      </c>
      <c r="Y43" s="49">
        <v>2619.0476190476193</v>
      </c>
    </row>
    <row r="44" spans="12:25" x14ac:dyDescent="0.2">
      <c r="L44" s="49"/>
      <c r="M44" s="49">
        <v>0</v>
      </c>
      <c r="N44" s="49">
        <v>1785.7142857142858</v>
      </c>
      <c r="O44" s="49">
        <v>2738.0952380952381</v>
      </c>
      <c r="P44" s="49">
        <v>2261.9047619047619</v>
      </c>
      <c r="Q44" s="49">
        <v>476.1904761904762</v>
      </c>
      <c r="R44" s="49">
        <v>2380.9523809523807</v>
      </c>
      <c r="S44" s="49">
        <v>833.33333333333337</v>
      </c>
      <c r="T44" s="49">
        <v>1190.4761904761904</v>
      </c>
      <c r="U44" s="49">
        <v>595.23809523809518</v>
      </c>
      <c r="V44" s="49">
        <v>2738.0952380952381</v>
      </c>
      <c r="W44" s="49">
        <v>2619.0476190476193</v>
      </c>
      <c r="X44" s="49">
        <v>-476.1904761904762</v>
      </c>
      <c r="Y44" s="49">
        <v>952.38095238095241</v>
      </c>
    </row>
    <row r="45" spans="12:25" x14ac:dyDescent="0.2">
      <c r="L45" s="49"/>
      <c r="M45" s="49">
        <v>1785.7142857142858</v>
      </c>
      <c r="N45" s="49">
        <v>1904.7619047619048</v>
      </c>
      <c r="O45" s="49">
        <v>833.33333333333337</v>
      </c>
      <c r="P45" s="49">
        <v>2738.0952380952381</v>
      </c>
      <c r="Q45" s="49">
        <v>2738.0952380952381</v>
      </c>
      <c r="R45" s="49">
        <v>1547.6190476190477</v>
      </c>
      <c r="S45" s="49">
        <v>1904.7619047619048</v>
      </c>
      <c r="T45" s="49">
        <v>2380.9523809523807</v>
      </c>
      <c r="U45" s="49">
        <v>1785.7142857142858</v>
      </c>
      <c r="V45" s="49">
        <v>2023.8095238095239</v>
      </c>
      <c r="W45" s="49">
        <v>2380.9523809523807</v>
      </c>
      <c r="X45" s="49">
        <v>1904.7619047619048</v>
      </c>
      <c r="Y45" s="49">
        <v>1071.4285714285713</v>
      </c>
    </row>
    <row r="46" spans="12:25" x14ac:dyDescent="0.2">
      <c r="L46" s="49"/>
      <c r="M46" s="49">
        <v>2142.8571428571427</v>
      </c>
      <c r="N46" s="49">
        <v>238.0952380952381</v>
      </c>
      <c r="O46" s="49">
        <v>952.38095238095241</v>
      </c>
      <c r="P46" s="49">
        <v>2500</v>
      </c>
      <c r="Q46" s="49">
        <v>2857.1428571428573</v>
      </c>
      <c r="R46" s="49">
        <v>1785.7142857142858</v>
      </c>
      <c r="S46" s="49">
        <v>2023.8095238095239</v>
      </c>
      <c r="T46" s="49">
        <v>-595.23809523809518</v>
      </c>
      <c r="U46" s="49">
        <v>3809.5238095238096</v>
      </c>
      <c r="V46" s="49">
        <v>-238.0952380952381</v>
      </c>
      <c r="W46" s="49">
        <v>357.14285714285717</v>
      </c>
      <c r="X46" s="49">
        <v>3690.4761904761904</v>
      </c>
      <c r="Y46" s="49">
        <v>2261.9047619047619</v>
      </c>
    </row>
    <row r="47" spans="12:25" x14ac:dyDescent="0.2">
      <c r="L47" s="49"/>
      <c r="M47" s="49">
        <v>2261.9047619047619</v>
      </c>
      <c r="N47" s="49">
        <v>1309.5238095238096</v>
      </c>
      <c r="O47" s="49">
        <v>-2023.8095238095239</v>
      </c>
      <c r="P47" s="49">
        <v>3690.4761904761904</v>
      </c>
      <c r="Q47" s="49">
        <v>2619.0476190476193</v>
      </c>
      <c r="R47" s="49">
        <v>2619.0476190476193</v>
      </c>
      <c r="S47" s="49">
        <v>1785.7142857142858</v>
      </c>
      <c r="T47" s="49">
        <v>-1190.4761904761904</v>
      </c>
      <c r="U47" s="49">
        <v>2738.0952380952381</v>
      </c>
      <c r="V47" s="49">
        <v>1309.5238095238096</v>
      </c>
      <c r="W47" s="49">
        <v>-714.28571428571433</v>
      </c>
      <c r="X47" s="49">
        <v>-119.04761904761905</v>
      </c>
      <c r="Y47" s="49">
        <v>1071.4285714285713</v>
      </c>
    </row>
    <row r="48" spans="12:25" x14ac:dyDescent="0.2">
      <c r="L48" s="49"/>
      <c r="M48" s="49">
        <v>119.04761904761905</v>
      </c>
      <c r="N48" s="49">
        <v>2261.9047619047619</v>
      </c>
      <c r="O48" s="49">
        <v>1071.4285714285713</v>
      </c>
      <c r="P48" s="49">
        <v>833.33333333333337</v>
      </c>
      <c r="Q48" s="49">
        <v>2500</v>
      </c>
      <c r="R48" s="49">
        <v>2142.8571428571427</v>
      </c>
      <c r="S48" s="49">
        <v>476.1904761904762</v>
      </c>
      <c r="T48" s="49">
        <v>2142.8571428571427</v>
      </c>
      <c r="U48" s="49">
        <v>952.38095238095241</v>
      </c>
      <c r="V48" s="49">
        <v>2023.8095238095239</v>
      </c>
      <c r="W48" s="49">
        <v>2619.0476190476193</v>
      </c>
      <c r="X48" s="49">
        <v>-952.38095238095241</v>
      </c>
      <c r="Y48" s="49">
        <v>1904.7619047619048</v>
      </c>
    </row>
    <row r="49" spans="12:25" x14ac:dyDescent="0.2">
      <c r="L49" s="49"/>
      <c r="M49" s="49">
        <v>3809.5238095238096</v>
      </c>
      <c r="N49" s="49">
        <v>-238.0952380952381</v>
      </c>
      <c r="O49" s="49">
        <v>4047.6190476190477</v>
      </c>
      <c r="P49" s="49">
        <v>2023.8095238095239</v>
      </c>
      <c r="Q49" s="49">
        <v>1071.4285714285713</v>
      </c>
      <c r="R49" s="49">
        <v>1785.7142857142858</v>
      </c>
      <c r="S49" s="49">
        <v>0</v>
      </c>
      <c r="T49" s="49">
        <v>-476.1904761904762</v>
      </c>
      <c r="U49" s="49">
        <v>1190.4761904761904</v>
      </c>
      <c r="V49" s="49">
        <v>2261.9047619047619</v>
      </c>
      <c r="W49" s="49">
        <v>3333.3333333333335</v>
      </c>
      <c r="X49" s="49">
        <v>595.23809523809518</v>
      </c>
      <c r="Y49" s="49">
        <v>-2261.9047619047619</v>
      </c>
    </row>
    <row r="50" spans="12:25" x14ac:dyDescent="0.2">
      <c r="L50" s="49"/>
      <c r="M50" s="49">
        <v>2738.0952380952381</v>
      </c>
      <c r="N50" s="49">
        <v>0</v>
      </c>
      <c r="O50" s="49">
        <v>-595.23809523809518</v>
      </c>
      <c r="P50" s="49">
        <v>3809.5238095238096</v>
      </c>
      <c r="Q50" s="49">
        <v>2857.1428571428573</v>
      </c>
      <c r="R50" s="49">
        <v>3452.3809523809523</v>
      </c>
      <c r="S50" s="49">
        <v>2380.9523809523807</v>
      </c>
      <c r="T50" s="49">
        <v>833.33333333333337</v>
      </c>
      <c r="U50" s="49">
        <v>357.14285714285717</v>
      </c>
      <c r="V50" s="49">
        <v>2500</v>
      </c>
      <c r="W50" s="49">
        <v>2261.9047619047619</v>
      </c>
      <c r="X50" s="49">
        <v>2500</v>
      </c>
      <c r="Y50" s="49">
        <v>-2857.1428571428573</v>
      </c>
    </row>
    <row r="51" spans="12:25" x14ac:dyDescent="0.2">
      <c r="L51" s="49"/>
      <c r="M51" s="49">
        <v>2619.0476190476193</v>
      </c>
      <c r="N51" s="49">
        <v>2380.9523809523807</v>
      </c>
      <c r="O51" s="49">
        <v>714.28571428571433</v>
      </c>
      <c r="P51" s="49">
        <v>0</v>
      </c>
      <c r="Q51" s="49">
        <v>-1428.5714285714287</v>
      </c>
      <c r="R51" s="49">
        <v>2619.0476190476193</v>
      </c>
      <c r="S51" s="49">
        <v>3333.3333333333335</v>
      </c>
      <c r="T51" s="49">
        <v>2380.9523809523807</v>
      </c>
      <c r="U51" s="49">
        <v>2142.8571428571427</v>
      </c>
      <c r="V51" s="49">
        <v>357.14285714285717</v>
      </c>
      <c r="W51" s="49">
        <v>3809.5238095238096</v>
      </c>
      <c r="X51" s="49">
        <v>2380.9523809523807</v>
      </c>
      <c r="Y51" s="49">
        <v>1785.7142857142858</v>
      </c>
    </row>
    <row r="52" spans="12:25" x14ac:dyDescent="0.2">
      <c r="L52" s="49"/>
      <c r="M52" s="49">
        <v>2380.9523809523807</v>
      </c>
      <c r="N52" s="49">
        <v>1904.7619047619048</v>
      </c>
      <c r="O52" s="49">
        <v>2261.9047619047619</v>
      </c>
      <c r="P52" s="49">
        <v>714.28571428571433</v>
      </c>
      <c r="Q52" s="49">
        <v>4285.7142857142853</v>
      </c>
      <c r="R52" s="49">
        <v>1190.4761904761904</v>
      </c>
      <c r="S52" s="49">
        <v>3452.3809523809523</v>
      </c>
      <c r="T52" s="49">
        <v>2619.0476190476193</v>
      </c>
      <c r="U52" s="49">
        <v>1666.6666666666667</v>
      </c>
      <c r="V52" s="49">
        <v>1904.7619047619048</v>
      </c>
      <c r="W52" s="49">
        <v>2738.0952380952381</v>
      </c>
      <c r="X52" s="49">
        <v>-238.0952380952381</v>
      </c>
      <c r="Y52" s="49">
        <v>2619.0476190476193</v>
      </c>
    </row>
    <row r="53" spans="12:25" x14ac:dyDescent="0.2">
      <c r="L53" s="49"/>
      <c r="M53" s="49">
        <v>2738.0952380952381</v>
      </c>
      <c r="N53" s="49">
        <v>2142.8571428571427</v>
      </c>
      <c r="O53" s="49">
        <v>-119.04761904761905</v>
      </c>
      <c r="P53" s="49">
        <v>833.33333333333337</v>
      </c>
      <c r="Q53" s="49">
        <v>2738.0952380952381</v>
      </c>
      <c r="R53" s="49">
        <v>-238.0952380952381</v>
      </c>
      <c r="S53" s="49">
        <v>1547.6190476190477</v>
      </c>
      <c r="T53" s="49">
        <v>3214.2857142857142</v>
      </c>
      <c r="U53" s="49">
        <v>0</v>
      </c>
      <c r="V53" s="49">
        <v>1071.4285714285713</v>
      </c>
      <c r="W53" s="49">
        <v>-357.14285714285717</v>
      </c>
      <c r="X53" s="49">
        <v>1309.5238095238096</v>
      </c>
      <c r="Y53" s="49">
        <v>-357.14285714285717</v>
      </c>
    </row>
    <row r="54" spans="12:25" x14ac:dyDescent="0.2">
      <c r="L54" s="49"/>
      <c r="M54" s="49">
        <v>1666.6666666666667</v>
      </c>
      <c r="N54" s="49">
        <v>3095.2380952380954</v>
      </c>
      <c r="O54" s="49">
        <v>-119.04761904761905</v>
      </c>
      <c r="P54" s="49">
        <v>1904.7619047619048</v>
      </c>
      <c r="Q54" s="49">
        <v>2619.0476190476193</v>
      </c>
      <c r="R54" s="49">
        <v>1309.5238095238096</v>
      </c>
      <c r="S54" s="49">
        <v>3928.5714285714284</v>
      </c>
      <c r="T54" s="49">
        <v>2023.8095238095239</v>
      </c>
      <c r="U54" s="49">
        <v>2738.0952380952381</v>
      </c>
      <c r="V54" s="49">
        <v>119.04761904761905</v>
      </c>
      <c r="W54" s="49">
        <v>-238.0952380952381</v>
      </c>
      <c r="X54" s="49">
        <v>2023.8095238095239</v>
      </c>
      <c r="Y54" s="49">
        <v>2380.9523809523807</v>
      </c>
    </row>
    <row r="55" spans="12:25" x14ac:dyDescent="0.2">
      <c r="L55" s="49"/>
      <c r="M55" s="49">
        <v>3571.4285714285716</v>
      </c>
      <c r="N55" s="49">
        <v>1666.6666666666667</v>
      </c>
      <c r="O55" s="49">
        <v>833.33333333333337</v>
      </c>
      <c r="P55" s="49">
        <v>2023.8095238095239</v>
      </c>
      <c r="Q55" s="49">
        <v>1071.4285714285713</v>
      </c>
      <c r="R55" s="49">
        <v>1904.7619047619048</v>
      </c>
      <c r="S55" s="49">
        <v>2738.0952380952381</v>
      </c>
      <c r="T55" s="49">
        <v>-5595.2380952380954</v>
      </c>
      <c r="U55" s="49">
        <v>1428.5714285714287</v>
      </c>
      <c r="V55" s="49">
        <v>4523.8095238095239</v>
      </c>
      <c r="W55" s="49">
        <v>4404.7619047619046</v>
      </c>
      <c r="X55" s="49">
        <v>476.1904761904762</v>
      </c>
      <c r="Y55" s="49">
        <v>4523.8095238095239</v>
      </c>
    </row>
    <row r="56" spans="12:25" x14ac:dyDescent="0.2">
      <c r="L56" s="49"/>
      <c r="M56" s="49">
        <v>2023.8095238095239</v>
      </c>
      <c r="N56" s="49">
        <v>2500</v>
      </c>
      <c r="O56" s="49">
        <v>1904.7619047619048</v>
      </c>
      <c r="P56" s="49">
        <v>-595.23809523809518</v>
      </c>
      <c r="Q56" s="49">
        <v>-2738.0952380952381</v>
      </c>
      <c r="R56" s="49">
        <v>1904.7619047619048</v>
      </c>
      <c r="S56" s="49">
        <v>-833.33333333333337</v>
      </c>
      <c r="T56" s="49">
        <v>714.28571428571433</v>
      </c>
      <c r="U56" s="49">
        <v>595.23809523809518</v>
      </c>
      <c r="V56" s="49">
        <v>-119.04761904761905</v>
      </c>
      <c r="W56" s="49">
        <v>4642.8571428571431</v>
      </c>
      <c r="X56" s="49">
        <v>-238.0952380952381</v>
      </c>
      <c r="Y56" s="49">
        <v>-2023.8095238095239</v>
      </c>
    </row>
    <row r="57" spans="12:25" x14ac:dyDescent="0.2">
      <c r="L57" s="49"/>
      <c r="M57" s="49">
        <v>-1785.7142857142858</v>
      </c>
      <c r="N57" s="49">
        <v>2738.0952380952381</v>
      </c>
      <c r="O57" s="49">
        <v>1666.6666666666667</v>
      </c>
      <c r="P57" s="49">
        <v>1785.7142857142858</v>
      </c>
      <c r="Q57" s="49">
        <v>3690.4761904761904</v>
      </c>
      <c r="R57" s="49">
        <v>-595.23809523809518</v>
      </c>
      <c r="S57" s="49">
        <v>4642.8571428571431</v>
      </c>
      <c r="T57" s="49">
        <v>595.23809523809518</v>
      </c>
      <c r="U57" s="49">
        <v>833.33333333333337</v>
      </c>
      <c r="V57" s="49">
        <v>-1309.5238095238096</v>
      </c>
      <c r="W57" s="49">
        <v>1190.4761904761904</v>
      </c>
      <c r="X57" s="49">
        <v>3333.3333333333335</v>
      </c>
      <c r="Y57" s="49">
        <v>1428.5714285714287</v>
      </c>
    </row>
    <row r="58" spans="12:25" x14ac:dyDescent="0.2">
      <c r="L58" s="49"/>
      <c r="M58" s="49">
        <v>595.23809523809518</v>
      </c>
      <c r="N58" s="49">
        <v>4761.9047619047615</v>
      </c>
      <c r="O58" s="49">
        <v>1904.7619047619048</v>
      </c>
      <c r="P58" s="49">
        <v>4404.7619047619046</v>
      </c>
      <c r="Q58" s="49">
        <v>2738.0952380952381</v>
      </c>
      <c r="R58" s="49">
        <v>1190.4761904761904</v>
      </c>
      <c r="S58" s="49">
        <v>2857.1428571428573</v>
      </c>
      <c r="T58" s="49">
        <v>3452.3809523809523</v>
      </c>
      <c r="U58" s="49">
        <v>2857.1428571428573</v>
      </c>
      <c r="V58" s="49">
        <v>1190.4761904761904</v>
      </c>
      <c r="W58" s="49">
        <v>1547.6190476190477</v>
      </c>
      <c r="X58" s="49">
        <v>1904.7619047619048</v>
      </c>
      <c r="Y58" s="49">
        <v>2738.0952380952381</v>
      </c>
    </row>
    <row r="59" spans="12:25" x14ac:dyDescent="0.2">
      <c r="L59" s="49"/>
      <c r="M59" s="49">
        <v>4404.7619047619046</v>
      </c>
      <c r="N59" s="49">
        <v>952.38095238095241</v>
      </c>
      <c r="O59" s="49">
        <v>2142.8571428571427</v>
      </c>
      <c r="P59" s="49">
        <v>714.28571428571433</v>
      </c>
      <c r="Q59" s="49">
        <v>1428.5714285714287</v>
      </c>
      <c r="R59" s="49">
        <v>1190.4761904761904</v>
      </c>
      <c r="S59" s="49">
        <v>714.28571428571433</v>
      </c>
      <c r="T59" s="49">
        <v>2500</v>
      </c>
      <c r="U59" s="49">
        <v>-476.1904761904762</v>
      </c>
      <c r="V59" s="49">
        <v>3333.3333333333335</v>
      </c>
      <c r="W59" s="49">
        <v>3214.2857142857142</v>
      </c>
      <c r="X59" s="49">
        <v>1071.4285714285713</v>
      </c>
      <c r="Y59" s="49">
        <v>1547.6190476190477</v>
      </c>
    </row>
    <row r="60" spans="12:25" x14ac:dyDescent="0.2">
      <c r="L60" s="49"/>
      <c r="M60" s="49">
        <v>-357.14285714285717</v>
      </c>
      <c r="N60" s="49">
        <v>3928.5714285714284</v>
      </c>
      <c r="O60" s="49">
        <v>4047.6190476190477</v>
      </c>
      <c r="P60" s="49">
        <v>-1666.6666666666667</v>
      </c>
      <c r="Q60" s="49">
        <v>1666.6666666666667</v>
      </c>
      <c r="R60" s="49">
        <v>2619.0476190476193</v>
      </c>
      <c r="S60" s="49">
        <v>-2380.9523809523807</v>
      </c>
      <c r="T60" s="49">
        <v>2380.9523809523807</v>
      </c>
      <c r="U60" s="49">
        <v>2857.1428571428573</v>
      </c>
      <c r="V60" s="49">
        <v>2142.8571428571427</v>
      </c>
      <c r="W60" s="49">
        <v>1428.5714285714287</v>
      </c>
      <c r="X60" s="49">
        <v>1785.7142857142858</v>
      </c>
      <c r="Y60" s="49">
        <v>0</v>
      </c>
    </row>
    <row r="61" spans="12:25" x14ac:dyDescent="0.2">
      <c r="L61" s="49"/>
      <c r="M61" s="49">
        <v>0</v>
      </c>
      <c r="N61" s="49">
        <v>833.33333333333337</v>
      </c>
      <c r="O61" s="49">
        <v>4166.666666666667</v>
      </c>
      <c r="P61" s="49">
        <v>2857.1428571428573</v>
      </c>
      <c r="Q61" s="49">
        <v>2857.1428571428573</v>
      </c>
      <c r="R61" s="49">
        <v>2023.8095238095239</v>
      </c>
      <c r="S61" s="49">
        <v>4404.7619047619046</v>
      </c>
      <c r="T61" s="49">
        <v>4642.8571428571431</v>
      </c>
      <c r="U61" s="49">
        <v>-2500</v>
      </c>
      <c r="V61" s="49">
        <v>476.1904761904762</v>
      </c>
      <c r="W61" s="49">
        <v>2380.9523809523807</v>
      </c>
      <c r="X61" s="49">
        <v>-119.04761904761905</v>
      </c>
      <c r="Y61" s="49">
        <v>-1666.6666666666667</v>
      </c>
    </row>
    <row r="62" spans="12:25" x14ac:dyDescent="0.2">
      <c r="L62" s="49"/>
      <c r="M62" s="49">
        <v>357.14285714285717</v>
      </c>
      <c r="N62" s="49">
        <v>-595.23809523809518</v>
      </c>
      <c r="O62" s="49">
        <v>1904.7619047619048</v>
      </c>
      <c r="P62" s="49">
        <v>0</v>
      </c>
      <c r="Q62" s="49">
        <v>714.28571428571433</v>
      </c>
      <c r="R62" s="49">
        <v>3214.2857142857142</v>
      </c>
      <c r="S62" s="49">
        <v>-2142.8571428571427</v>
      </c>
      <c r="T62" s="49">
        <v>2619.0476190476193</v>
      </c>
      <c r="U62" s="49">
        <v>2857.1428571428573</v>
      </c>
      <c r="V62" s="49">
        <v>714.28571428571433</v>
      </c>
      <c r="W62" s="49">
        <v>2380.9523809523807</v>
      </c>
      <c r="X62" s="49">
        <v>2738.0952380952381</v>
      </c>
      <c r="Y62" s="49">
        <v>4404.7619047619046</v>
      </c>
    </row>
    <row r="63" spans="12:25" x14ac:dyDescent="0.2">
      <c r="L63" s="49"/>
      <c r="M63" s="49">
        <v>952.38095238095241</v>
      </c>
      <c r="N63" s="49">
        <v>-595.23809523809518</v>
      </c>
      <c r="O63" s="49">
        <v>238.0952380952381</v>
      </c>
      <c r="P63" s="49">
        <v>4404.7619047619046</v>
      </c>
      <c r="Q63" s="49">
        <v>4047.6190476190477</v>
      </c>
      <c r="R63" s="49">
        <v>1309.5238095238096</v>
      </c>
      <c r="S63" s="49">
        <v>357.14285714285717</v>
      </c>
      <c r="T63" s="49">
        <v>2857.1428571428573</v>
      </c>
      <c r="U63" s="49">
        <v>238.0952380952381</v>
      </c>
      <c r="V63" s="49">
        <v>4523.8095238095239</v>
      </c>
      <c r="W63" s="49">
        <v>2500</v>
      </c>
      <c r="X63" s="49">
        <v>2857.1428571428573</v>
      </c>
      <c r="Y63" s="49">
        <v>1428.5714285714287</v>
      </c>
    </row>
    <row r="64" spans="12:25" x14ac:dyDescent="0.2">
      <c r="L64" s="49"/>
      <c r="M64" s="49">
        <v>238.0952380952381</v>
      </c>
      <c r="N64" s="49">
        <v>952.38095238095241</v>
      </c>
      <c r="O64" s="49">
        <v>1547.6190476190477</v>
      </c>
      <c r="P64" s="49">
        <v>4761.9047619047615</v>
      </c>
      <c r="Q64" s="49">
        <v>2857.1428571428573</v>
      </c>
      <c r="R64" s="49">
        <v>-476.1904761904762</v>
      </c>
      <c r="S64" s="49">
        <v>2619.0476190476193</v>
      </c>
      <c r="T64" s="49">
        <v>3095.2380952380954</v>
      </c>
      <c r="U64" s="49">
        <v>2976.1904761904761</v>
      </c>
      <c r="V64" s="49">
        <v>2500</v>
      </c>
      <c r="W64" s="49">
        <v>-476.1904761904762</v>
      </c>
      <c r="X64" s="49">
        <v>833.33333333333337</v>
      </c>
      <c r="Y64" s="49">
        <v>714.28571428571433</v>
      </c>
    </row>
    <row r="65" spans="12:25" x14ac:dyDescent="0.2">
      <c r="L65" s="49"/>
      <c r="M65" s="49">
        <v>2500</v>
      </c>
      <c r="N65" s="49">
        <v>2142.8571428571427</v>
      </c>
      <c r="O65" s="49">
        <v>1785.7142857142858</v>
      </c>
      <c r="P65" s="49">
        <v>238.0952380952381</v>
      </c>
      <c r="Q65" s="49">
        <v>2380.9523809523807</v>
      </c>
      <c r="R65" s="49">
        <v>-357.14285714285717</v>
      </c>
      <c r="S65" s="49">
        <v>595.23809523809518</v>
      </c>
      <c r="T65" s="49">
        <v>3571.4285714285716</v>
      </c>
      <c r="U65" s="49">
        <v>3214.2857142857142</v>
      </c>
      <c r="V65" s="49">
        <v>1428.5714285714287</v>
      </c>
      <c r="W65" s="49">
        <v>119.04761904761905</v>
      </c>
      <c r="X65" s="49">
        <v>4523.8095238095239</v>
      </c>
      <c r="Y65" s="49">
        <v>1785.7142857142858</v>
      </c>
    </row>
    <row r="66" spans="12:25" x14ac:dyDescent="0.2">
      <c r="L66" s="49"/>
      <c r="M66" s="49">
        <v>2023.8095238095239</v>
      </c>
      <c r="N66" s="49">
        <v>3095.2380952380954</v>
      </c>
      <c r="O66" s="49">
        <v>714.28571428571433</v>
      </c>
      <c r="P66" s="49">
        <v>0</v>
      </c>
      <c r="Q66" s="49">
        <v>3095.2380952380954</v>
      </c>
      <c r="R66" s="49">
        <v>2142.8571428571427</v>
      </c>
      <c r="S66" s="49">
        <v>1428.5714285714287</v>
      </c>
      <c r="T66" s="49">
        <v>1666.6666666666667</v>
      </c>
      <c r="U66" s="49">
        <v>2380.9523809523807</v>
      </c>
      <c r="V66" s="49">
        <v>2023.8095238095239</v>
      </c>
      <c r="W66" s="49">
        <v>714.28571428571433</v>
      </c>
      <c r="X66" s="49">
        <v>952.38095238095241</v>
      </c>
      <c r="Y66" s="49">
        <v>4523.8095238095239</v>
      </c>
    </row>
    <row r="67" spans="12:25" x14ac:dyDescent="0.2">
      <c r="L67" s="49"/>
      <c r="M67" s="49">
        <v>2142.8571428571427</v>
      </c>
      <c r="N67" s="49">
        <v>3690.4761904761904</v>
      </c>
      <c r="O67" s="49">
        <v>1904.7619047619048</v>
      </c>
      <c r="P67" s="49">
        <v>714.28571428571433</v>
      </c>
      <c r="Q67" s="49">
        <v>1071.4285714285713</v>
      </c>
      <c r="R67" s="49">
        <v>-833.33333333333337</v>
      </c>
      <c r="S67" s="49">
        <v>3452.3809523809523</v>
      </c>
      <c r="T67" s="49">
        <v>2619.0476190476193</v>
      </c>
      <c r="U67" s="49">
        <v>2261.9047619047619</v>
      </c>
      <c r="V67" s="49">
        <v>2380.9523809523807</v>
      </c>
      <c r="W67" s="49">
        <v>357.14285714285717</v>
      </c>
      <c r="X67" s="49">
        <v>2261.9047619047619</v>
      </c>
      <c r="Y67" s="49">
        <v>2261.9047619047619</v>
      </c>
    </row>
    <row r="68" spans="12:25" x14ac:dyDescent="0.2">
      <c r="L68" s="49"/>
      <c r="M68" s="49">
        <v>2261.9047619047619</v>
      </c>
      <c r="N68" s="49">
        <v>119.04761904761905</v>
      </c>
      <c r="O68" s="49">
        <v>1904.7619047619048</v>
      </c>
      <c r="P68" s="49">
        <v>4404.7619047619046</v>
      </c>
      <c r="Q68" s="49">
        <v>2857.1428571428573</v>
      </c>
      <c r="R68" s="49">
        <v>1309.5238095238096</v>
      </c>
      <c r="S68" s="49">
        <v>3095.2380952380954</v>
      </c>
      <c r="T68" s="49">
        <v>3571.4285714285716</v>
      </c>
      <c r="U68" s="49">
        <v>2857.1428571428573</v>
      </c>
      <c r="V68" s="49">
        <v>3095.2380952380954</v>
      </c>
      <c r="W68" s="49">
        <v>357.14285714285717</v>
      </c>
      <c r="X68" s="49">
        <v>3690.4761904761904</v>
      </c>
      <c r="Y68" s="49">
        <v>1785.7142857142858</v>
      </c>
    </row>
    <row r="69" spans="12:25" x14ac:dyDescent="0.2">
      <c r="L69" s="49"/>
      <c r="M69" s="49">
        <v>238.0952380952381</v>
      </c>
      <c r="N69" s="49">
        <v>4166.666666666667</v>
      </c>
      <c r="O69" s="49">
        <v>-595.23809523809518</v>
      </c>
      <c r="P69" s="49">
        <v>2500</v>
      </c>
      <c r="Q69" s="49">
        <v>3809.5238095238096</v>
      </c>
      <c r="R69" s="49">
        <v>2261.9047619047619</v>
      </c>
      <c r="S69" s="49">
        <v>714.28571428571433</v>
      </c>
      <c r="T69" s="49">
        <v>3095.2380952380954</v>
      </c>
      <c r="U69" s="49">
        <v>1785.7142857142858</v>
      </c>
      <c r="V69" s="49">
        <v>-2738.0952380952381</v>
      </c>
      <c r="W69" s="49">
        <v>1071.4285714285713</v>
      </c>
      <c r="X69" s="49">
        <v>-1071.4285714285713</v>
      </c>
      <c r="Y69" s="49">
        <v>1547.6190476190477</v>
      </c>
    </row>
    <row r="70" spans="12:25" x14ac:dyDescent="0.2">
      <c r="L70" s="49"/>
      <c r="M70" s="49">
        <v>4642.8571428571431</v>
      </c>
      <c r="N70" s="49">
        <v>3690.4761904761904</v>
      </c>
      <c r="O70" s="49">
        <v>-2023.8095238095239</v>
      </c>
      <c r="P70" s="49">
        <v>2023.8095238095239</v>
      </c>
      <c r="Q70" s="49">
        <v>3928.5714285714284</v>
      </c>
      <c r="R70" s="49">
        <v>1785.7142857142858</v>
      </c>
      <c r="S70" s="49">
        <v>4761.9047619047615</v>
      </c>
      <c r="T70" s="49">
        <v>2023.8095238095239</v>
      </c>
      <c r="U70" s="49">
        <v>2738.0952380952381</v>
      </c>
      <c r="V70" s="49">
        <v>-2619.0476190476193</v>
      </c>
      <c r="W70" s="49">
        <v>3690.4761904761904</v>
      </c>
      <c r="X70" s="49">
        <v>952.38095238095241</v>
      </c>
      <c r="Y70" s="49">
        <v>714.28571428571433</v>
      </c>
    </row>
    <row r="71" spans="12:25" x14ac:dyDescent="0.2">
      <c r="L71" s="49"/>
      <c r="M71" s="49">
        <v>1309.5238095238096</v>
      </c>
      <c r="N71" s="49">
        <v>2857.1428571428573</v>
      </c>
      <c r="O71" s="49">
        <v>2619.0476190476193</v>
      </c>
      <c r="P71" s="49">
        <v>2738.0952380952381</v>
      </c>
      <c r="Q71" s="49">
        <v>1904.7619047619048</v>
      </c>
      <c r="R71" s="49">
        <v>0</v>
      </c>
      <c r="S71" s="49">
        <v>2261.9047619047619</v>
      </c>
      <c r="T71" s="49">
        <v>2023.8095238095239</v>
      </c>
      <c r="U71" s="49">
        <v>357.14285714285717</v>
      </c>
      <c r="V71" s="49">
        <v>833.33333333333337</v>
      </c>
      <c r="W71" s="49">
        <v>4166.666666666667</v>
      </c>
      <c r="X71" s="49">
        <v>-2023.8095238095239</v>
      </c>
      <c r="Y71" s="49">
        <v>2619.0476190476193</v>
      </c>
    </row>
    <row r="72" spans="12:25" x14ac:dyDescent="0.2">
      <c r="L72" s="49"/>
      <c r="M72" s="49">
        <v>1428.5714285714287</v>
      </c>
      <c r="N72" s="49">
        <v>1428.5714285714287</v>
      </c>
      <c r="O72" s="49">
        <v>714.28571428571433</v>
      </c>
      <c r="P72" s="49">
        <v>595.23809523809518</v>
      </c>
      <c r="Q72" s="49">
        <v>2023.8095238095239</v>
      </c>
      <c r="R72" s="49">
        <v>2261.9047619047619</v>
      </c>
      <c r="S72" s="49">
        <v>1071.4285714285713</v>
      </c>
      <c r="T72" s="49">
        <v>2142.8571428571427</v>
      </c>
      <c r="U72" s="49">
        <v>3214.2857142857142</v>
      </c>
      <c r="V72" s="49">
        <v>-238.0952380952381</v>
      </c>
      <c r="W72" s="49">
        <v>119.04761904761905</v>
      </c>
      <c r="X72" s="49">
        <v>1666.6666666666667</v>
      </c>
      <c r="Y72" s="49">
        <v>2500</v>
      </c>
    </row>
    <row r="73" spans="12:25" x14ac:dyDescent="0.2">
      <c r="L73" s="49"/>
      <c r="M73" s="49">
        <v>2142.8571428571427</v>
      </c>
      <c r="N73" s="49">
        <v>2857.1428571428573</v>
      </c>
      <c r="O73" s="49">
        <v>119.04761904761905</v>
      </c>
      <c r="P73" s="49">
        <v>4047.6190476190477</v>
      </c>
      <c r="Q73" s="49">
        <v>714.28571428571433</v>
      </c>
      <c r="R73" s="49">
        <v>-476.1904761904762</v>
      </c>
      <c r="S73" s="49">
        <v>1547.6190476190477</v>
      </c>
      <c r="T73" s="49">
        <v>2738.0952380952381</v>
      </c>
      <c r="U73" s="49">
        <v>1309.5238095238096</v>
      </c>
      <c r="V73" s="49">
        <v>1309.5238095238096</v>
      </c>
      <c r="W73" s="49">
        <v>-3214.2857142857142</v>
      </c>
      <c r="X73" s="49">
        <v>952.38095238095241</v>
      </c>
      <c r="Y73" s="49">
        <v>2976.1904761904761</v>
      </c>
    </row>
    <row r="74" spans="12:25" x14ac:dyDescent="0.2">
      <c r="L74" s="49"/>
      <c r="M74" s="49">
        <v>-833.33333333333337</v>
      </c>
      <c r="N74" s="49">
        <v>3095.2380952380954</v>
      </c>
      <c r="O74" s="49">
        <v>2738.0952380952381</v>
      </c>
      <c r="P74" s="49">
        <v>714.28571428571433</v>
      </c>
      <c r="Q74" s="49">
        <v>2500</v>
      </c>
      <c r="R74" s="49">
        <v>-2738.0952380952381</v>
      </c>
      <c r="S74" s="49">
        <v>1428.5714285714287</v>
      </c>
      <c r="T74" s="49">
        <v>2857.1428571428573</v>
      </c>
      <c r="U74" s="49">
        <v>-119.04761904761905</v>
      </c>
      <c r="V74" s="49">
        <v>2857.1428571428573</v>
      </c>
      <c r="W74" s="49">
        <v>4285.7142857142853</v>
      </c>
      <c r="X74" s="49">
        <v>1309.5238095238096</v>
      </c>
      <c r="Y74" s="49">
        <v>952.38095238095241</v>
      </c>
    </row>
    <row r="75" spans="12:25" x14ac:dyDescent="0.2">
      <c r="L75" s="49"/>
      <c r="M75" s="49">
        <v>2619.0476190476193</v>
      </c>
      <c r="N75" s="49">
        <v>-119.04761904761905</v>
      </c>
      <c r="O75" s="49">
        <v>1785.7142857142858</v>
      </c>
      <c r="P75" s="49">
        <v>1071.4285714285713</v>
      </c>
      <c r="Q75" s="49">
        <v>2261.9047619047619</v>
      </c>
      <c r="R75" s="49">
        <v>1071.4285714285713</v>
      </c>
      <c r="S75" s="49">
        <v>2619.0476190476193</v>
      </c>
      <c r="T75" s="49">
        <v>1666.6666666666667</v>
      </c>
      <c r="U75" s="49">
        <v>2261.9047619047619</v>
      </c>
      <c r="V75" s="49">
        <v>3928.5714285714284</v>
      </c>
      <c r="W75" s="49">
        <v>2261.9047619047619</v>
      </c>
      <c r="X75" s="49">
        <v>1071.4285714285713</v>
      </c>
      <c r="Y75" s="49">
        <v>476.1904761904762</v>
      </c>
    </row>
    <row r="76" spans="12:25" x14ac:dyDescent="0.2">
      <c r="L76" s="49"/>
      <c r="M76" s="49">
        <v>1904.7619047619048</v>
      </c>
      <c r="N76" s="49">
        <v>1547.6190476190477</v>
      </c>
      <c r="O76" s="49">
        <v>2142.8571428571427</v>
      </c>
      <c r="P76" s="49">
        <v>1190.4761904761904</v>
      </c>
      <c r="Q76" s="49">
        <v>2142.8571428571427</v>
      </c>
      <c r="R76" s="49">
        <v>1785.7142857142858</v>
      </c>
      <c r="S76" s="49">
        <v>952.38095238095241</v>
      </c>
      <c r="T76" s="49">
        <v>2619.0476190476193</v>
      </c>
      <c r="U76" s="49">
        <v>1547.6190476190477</v>
      </c>
      <c r="V76" s="49">
        <v>1190.4761904761904</v>
      </c>
      <c r="W76" s="49">
        <v>2023.8095238095239</v>
      </c>
      <c r="X76" s="49">
        <v>1071.4285714285713</v>
      </c>
      <c r="Y76" s="49">
        <v>-357.14285714285717</v>
      </c>
    </row>
    <row r="77" spans="12:25" x14ac:dyDescent="0.2">
      <c r="L77" s="49"/>
      <c r="M77" s="49">
        <v>2500</v>
      </c>
      <c r="N77" s="49">
        <v>2738.0952380952381</v>
      </c>
      <c r="O77" s="49">
        <v>-1190.4761904761904</v>
      </c>
      <c r="P77" s="49">
        <v>3571.4285714285716</v>
      </c>
      <c r="Q77" s="49">
        <v>2857.1428571428573</v>
      </c>
      <c r="R77" s="49">
        <v>-714.28571428571433</v>
      </c>
      <c r="S77" s="49">
        <v>2500</v>
      </c>
      <c r="T77" s="49">
        <v>476.1904761904762</v>
      </c>
      <c r="U77" s="49">
        <v>2023.8095238095239</v>
      </c>
      <c r="V77" s="49">
        <v>4404.7619047619046</v>
      </c>
      <c r="W77" s="49">
        <v>-357.14285714285717</v>
      </c>
      <c r="X77" s="49">
        <v>-3809.5238095238096</v>
      </c>
      <c r="Y77" s="49">
        <v>-2857.1428571428573</v>
      </c>
    </row>
    <row r="78" spans="12:25" x14ac:dyDescent="0.2">
      <c r="L78" s="49"/>
      <c r="M78" s="49">
        <v>-4642.8571428571431</v>
      </c>
      <c r="N78" s="49">
        <v>-2857.1428571428573</v>
      </c>
      <c r="O78" s="49">
        <v>952.38095238095241</v>
      </c>
      <c r="P78" s="49">
        <v>1904.7619047619048</v>
      </c>
      <c r="Q78" s="49">
        <v>1785.7142857142858</v>
      </c>
      <c r="R78" s="49">
        <v>833.33333333333337</v>
      </c>
      <c r="S78" s="49">
        <v>-238.0952380952381</v>
      </c>
      <c r="T78" s="49">
        <v>1904.7619047619048</v>
      </c>
      <c r="U78" s="49">
        <v>-2380.9523809523807</v>
      </c>
      <c r="V78" s="49">
        <v>-1666.6666666666667</v>
      </c>
      <c r="W78" s="49">
        <v>357.14285714285717</v>
      </c>
      <c r="X78" s="49">
        <v>2619.0476190476193</v>
      </c>
      <c r="Y78" s="49">
        <v>1309.5238095238096</v>
      </c>
    </row>
    <row r="79" spans="12:25" x14ac:dyDescent="0.2">
      <c r="L79" s="49"/>
      <c r="M79" s="49">
        <v>-238.0952380952381</v>
      </c>
      <c r="N79" s="49">
        <v>1904.7619047619048</v>
      </c>
      <c r="O79" s="49">
        <v>2261.9047619047619</v>
      </c>
      <c r="P79" s="49">
        <v>714.28571428571433</v>
      </c>
      <c r="Q79" s="49">
        <v>4404.7619047619046</v>
      </c>
      <c r="R79" s="49">
        <v>1071.4285714285713</v>
      </c>
      <c r="S79" s="49">
        <v>-714.28571428571433</v>
      </c>
      <c r="T79" s="49">
        <v>1785.7142857142858</v>
      </c>
      <c r="U79" s="49">
        <v>1309.5238095238096</v>
      </c>
      <c r="V79" s="49">
        <v>3571.4285714285716</v>
      </c>
      <c r="W79" s="49">
        <v>2261.9047619047619</v>
      </c>
      <c r="X79" s="49">
        <v>1785.7142857142858</v>
      </c>
      <c r="Y79" s="49">
        <v>714.28571428571433</v>
      </c>
    </row>
    <row r="80" spans="12:25" x14ac:dyDescent="0.2">
      <c r="L80" s="49"/>
      <c r="M80" s="49">
        <v>2619.0476190476193</v>
      </c>
      <c r="N80" s="49">
        <v>1904.7619047619048</v>
      </c>
      <c r="O80" s="49">
        <v>3571.4285714285716</v>
      </c>
      <c r="P80" s="49">
        <v>2857.1428571428573</v>
      </c>
      <c r="Q80" s="49">
        <v>2261.9047619047619</v>
      </c>
      <c r="R80" s="49">
        <v>2500</v>
      </c>
      <c r="S80" s="49">
        <v>0</v>
      </c>
      <c r="T80" s="49">
        <v>2500</v>
      </c>
      <c r="U80" s="49">
        <v>595.23809523809518</v>
      </c>
      <c r="V80" s="49">
        <v>1904.7619047619048</v>
      </c>
      <c r="W80" s="49">
        <v>-595.23809523809518</v>
      </c>
      <c r="X80" s="49">
        <v>3095.2380952380954</v>
      </c>
      <c r="Y80" s="49">
        <v>2142.8571428571427</v>
      </c>
    </row>
    <row r="81" spans="12:25" x14ac:dyDescent="0.2">
      <c r="L81" s="49"/>
      <c r="M81" s="49">
        <v>833.33333333333337</v>
      </c>
      <c r="N81" s="49">
        <v>-5714.2857142857147</v>
      </c>
      <c r="O81" s="49">
        <v>-357.14285714285717</v>
      </c>
      <c r="P81" s="49">
        <v>2619.0476190476193</v>
      </c>
      <c r="Q81" s="49">
        <v>714.28571428571433</v>
      </c>
      <c r="R81" s="49">
        <v>2738.0952380952381</v>
      </c>
      <c r="S81" s="49">
        <v>1666.6666666666667</v>
      </c>
      <c r="T81" s="49">
        <v>-357.14285714285717</v>
      </c>
      <c r="U81" s="49">
        <v>238.0952380952381</v>
      </c>
      <c r="V81" s="49">
        <v>1666.6666666666667</v>
      </c>
      <c r="W81" s="49">
        <v>1547.6190476190477</v>
      </c>
      <c r="X81" s="49">
        <v>-119.04761904761905</v>
      </c>
      <c r="Y81" s="49">
        <v>2142.8571428571427</v>
      </c>
    </row>
    <row r="82" spans="12:25" x14ac:dyDescent="0.2">
      <c r="L82" s="49"/>
      <c r="M82" s="49">
        <v>1904.7619047619048</v>
      </c>
      <c r="N82" s="49">
        <v>714.28571428571433</v>
      </c>
      <c r="O82" s="49">
        <v>2261.9047619047619</v>
      </c>
      <c r="P82" s="49">
        <v>833.33333333333337</v>
      </c>
      <c r="Q82" s="49">
        <v>595.23809523809518</v>
      </c>
      <c r="R82" s="49">
        <v>2738.0952380952381</v>
      </c>
      <c r="S82" s="49">
        <v>3214.2857142857142</v>
      </c>
      <c r="T82" s="49">
        <v>2857.1428571428573</v>
      </c>
      <c r="U82" s="49">
        <v>1785.7142857142858</v>
      </c>
      <c r="V82" s="49">
        <v>-1428.5714285714287</v>
      </c>
      <c r="W82" s="49">
        <v>0</v>
      </c>
      <c r="X82" s="49">
        <v>2500</v>
      </c>
      <c r="Y82" s="49">
        <v>-2857.1428571428573</v>
      </c>
    </row>
    <row r="83" spans="12:25" x14ac:dyDescent="0.2">
      <c r="L83" s="49"/>
      <c r="M83" s="49">
        <v>2380.9523809523807</v>
      </c>
      <c r="N83" s="49">
        <v>1071.4285714285713</v>
      </c>
      <c r="O83" s="49">
        <v>1785.7142857142858</v>
      </c>
      <c r="P83" s="49">
        <v>714.28571428571433</v>
      </c>
      <c r="Q83" s="49">
        <v>-357.14285714285717</v>
      </c>
      <c r="R83" s="49">
        <v>-1428.5714285714287</v>
      </c>
      <c r="S83" s="49">
        <v>4404.7619047619046</v>
      </c>
      <c r="T83" s="49">
        <v>1190.4761904761904</v>
      </c>
      <c r="U83" s="49">
        <v>833.33333333333337</v>
      </c>
      <c r="V83" s="49">
        <v>3214.2857142857142</v>
      </c>
      <c r="W83" s="49">
        <v>1428.5714285714287</v>
      </c>
      <c r="X83" s="49">
        <v>1190.4761904761904</v>
      </c>
      <c r="Y83" s="49">
        <v>1071.4285714285713</v>
      </c>
    </row>
    <row r="84" spans="12:25" x14ac:dyDescent="0.2">
      <c r="L84" s="49"/>
      <c r="M84" s="49">
        <v>952.38095238095241</v>
      </c>
      <c r="N84" s="49">
        <v>3809.5238095238096</v>
      </c>
      <c r="O84" s="49">
        <v>2380.9523809523807</v>
      </c>
      <c r="P84" s="49">
        <v>1904.7619047619048</v>
      </c>
      <c r="Q84" s="49">
        <v>2500</v>
      </c>
      <c r="R84" s="49">
        <v>2380.9523809523807</v>
      </c>
      <c r="S84" s="49">
        <v>3809.5238095238096</v>
      </c>
      <c r="T84" s="49">
        <v>3809.5238095238096</v>
      </c>
      <c r="U84" s="49">
        <v>2142.8571428571427</v>
      </c>
      <c r="V84" s="49">
        <v>2023.8095238095239</v>
      </c>
      <c r="W84" s="49">
        <v>-357.14285714285717</v>
      </c>
      <c r="X84" s="49">
        <v>2023.8095238095239</v>
      </c>
      <c r="Y84" s="49">
        <v>-4285.7142857142853</v>
      </c>
    </row>
    <row r="85" spans="12:25" x14ac:dyDescent="0.2">
      <c r="L85" s="49"/>
      <c r="M85" s="49">
        <v>2619.0476190476193</v>
      </c>
      <c r="N85" s="49">
        <v>-1785.7142857142858</v>
      </c>
      <c r="O85" s="49">
        <v>4523.8095238095239</v>
      </c>
      <c r="P85" s="49">
        <v>4166.666666666667</v>
      </c>
      <c r="Q85" s="49">
        <v>1785.7142857142858</v>
      </c>
      <c r="R85" s="49">
        <v>2261.9047619047619</v>
      </c>
      <c r="S85" s="49">
        <v>-2023.8095238095239</v>
      </c>
      <c r="T85" s="49">
        <v>1904.7619047619048</v>
      </c>
      <c r="U85" s="49">
        <v>2142.8571428571427</v>
      </c>
      <c r="V85" s="49">
        <v>1904.7619047619048</v>
      </c>
      <c r="W85" s="49">
        <v>1071.4285714285713</v>
      </c>
      <c r="X85" s="49">
        <v>-2619.0476190476193</v>
      </c>
      <c r="Y85" s="49">
        <v>1190.4761904761904</v>
      </c>
    </row>
    <row r="86" spans="12:25" x14ac:dyDescent="0.2">
      <c r="L86" s="49"/>
      <c r="M86" s="49">
        <v>1428.5714285714287</v>
      </c>
      <c r="N86" s="49">
        <v>2380.9523809523807</v>
      </c>
      <c r="O86" s="49">
        <v>2857.1428571428573</v>
      </c>
      <c r="P86" s="49">
        <v>595.23809523809518</v>
      </c>
      <c r="Q86" s="49">
        <v>2261.9047619047619</v>
      </c>
      <c r="R86" s="49">
        <v>2380.9523809523807</v>
      </c>
      <c r="S86" s="49">
        <v>952.38095238095241</v>
      </c>
      <c r="T86" s="49">
        <v>-1904.7619047619048</v>
      </c>
      <c r="U86" s="49">
        <v>2738.0952380952381</v>
      </c>
      <c r="V86" s="49">
        <v>1071.4285714285713</v>
      </c>
      <c r="W86" s="49">
        <v>1428.5714285714287</v>
      </c>
      <c r="X86" s="49">
        <v>-476.1904761904762</v>
      </c>
      <c r="Y86" s="49">
        <v>3928.5714285714284</v>
      </c>
    </row>
    <row r="87" spans="12:25" x14ac:dyDescent="0.2">
      <c r="L87" s="49"/>
      <c r="M87" s="49">
        <v>4761.9047619047615</v>
      </c>
      <c r="N87" s="49">
        <v>1190.4761904761904</v>
      </c>
      <c r="O87" s="49">
        <v>238.0952380952381</v>
      </c>
      <c r="P87" s="49">
        <v>4642.8571428571431</v>
      </c>
      <c r="Q87" s="49">
        <v>-1309.5238095238096</v>
      </c>
      <c r="R87" s="49">
        <v>1785.7142857142858</v>
      </c>
      <c r="S87" s="49">
        <v>3809.5238095238096</v>
      </c>
      <c r="T87" s="49">
        <v>2142.8571428571427</v>
      </c>
      <c r="U87" s="49">
        <v>1309.5238095238096</v>
      </c>
      <c r="V87" s="49">
        <v>2142.8571428571427</v>
      </c>
      <c r="W87" s="49">
        <v>-595.23809523809518</v>
      </c>
      <c r="X87" s="49">
        <v>2261.9047619047619</v>
      </c>
      <c r="Y87" s="49">
        <v>-595.23809523809518</v>
      </c>
    </row>
    <row r="88" spans="12:25" x14ac:dyDescent="0.2">
      <c r="L88" s="49"/>
      <c r="M88" s="49">
        <v>1785.7142857142858</v>
      </c>
      <c r="N88" s="49">
        <v>-595.23809523809518</v>
      </c>
      <c r="O88" s="49">
        <v>-2380.9523809523807</v>
      </c>
      <c r="P88" s="49">
        <v>4404.7619047619046</v>
      </c>
      <c r="Q88" s="49">
        <v>-1071.4285714285713</v>
      </c>
      <c r="R88" s="49">
        <v>1547.6190476190477</v>
      </c>
      <c r="S88" s="49">
        <v>2261.9047619047619</v>
      </c>
      <c r="T88" s="49">
        <v>238.0952380952381</v>
      </c>
      <c r="U88" s="49">
        <v>952.38095238095241</v>
      </c>
      <c r="V88" s="49">
        <v>1904.7619047619048</v>
      </c>
      <c r="W88" s="49">
        <v>-595.23809523809518</v>
      </c>
      <c r="X88" s="49">
        <v>4285.7142857142853</v>
      </c>
      <c r="Y88" s="49">
        <v>714.28571428571433</v>
      </c>
    </row>
    <row r="89" spans="12:25" x14ac:dyDescent="0.2">
      <c r="L89" s="49"/>
      <c r="M89" s="49">
        <v>2619.0476190476193</v>
      </c>
      <c r="N89" s="49">
        <v>2619.0476190476193</v>
      </c>
      <c r="O89" s="49">
        <v>2261.9047619047619</v>
      </c>
      <c r="P89" s="49">
        <v>-1547.6190476190477</v>
      </c>
      <c r="Q89" s="49">
        <v>2261.9047619047619</v>
      </c>
      <c r="R89" s="49">
        <v>2500</v>
      </c>
      <c r="S89" s="49">
        <v>3333.3333333333335</v>
      </c>
      <c r="T89" s="49">
        <v>1547.6190476190477</v>
      </c>
      <c r="U89" s="49">
        <v>1904.7619047619048</v>
      </c>
      <c r="V89" s="49">
        <v>-2500</v>
      </c>
      <c r="W89" s="49">
        <v>-2976.1904761904761</v>
      </c>
      <c r="X89" s="49">
        <v>4047.6190476190477</v>
      </c>
      <c r="Y89" s="49">
        <v>357.14285714285717</v>
      </c>
    </row>
    <row r="90" spans="12:25" x14ac:dyDescent="0.2">
      <c r="L90" s="49"/>
      <c r="M90" s="49">
        <v>0</v>
      </c>
      <c r="N90" s="49">
        <v>2261.9047619047619</v>
      </c>
      <c r="O90" s="49">
        <v>1547.6190476190477</v>
      </c>
      <c r="P90" s="49">
        <v>595.23809523809518</v>
      </c>
      <c r="Q90" s="49">
        <v>2857.1428571428573</v>
      </c>
      <c r="R90" s="49">
        <v>-1071.4285714285713</v>
      </c>
      <c r="S90" s="49">
        <v>4642.8571428571431</v>
      </c>
      <c r="T90" s="49">
        <v>1785.7142857142858</v>
      </c>
      <c r="U90" s="49">
        <v>714.28571428571433</v>
      </c>
      <c r="V90" s="49">
        <v>714.28571428571433</v>
      </c>
      <c r="W90" s="49">
        <v>595.23809523809518</v>
      </c>
      <c r="X90" s="49">
        <v>-595.23809523809518</v>
      </c>
      <c r="Y90" s="49">
        <v>2500</v>
      </c>
    </row>
    <row r="91" spans="12:25" x14ac:dyDescent="0.2">
      <c r="L91" s="49"/>
      <c r="M91" s="49">
        <v>833.33333333333337</v>
      </c>
      <c r="N91" s="49">
        <v>2619.0476190476193</v>
      </c>
      <c r="O91" s="49">
        <v>4404.7619047619046</v>
      </c>
      <c r="P91" s="49">
        <v>2500</v>
      </c>
      <c r="Q91" s="49">
        <v>1309.5238095238096</v>
      </c>
      <c r="R91" s="49">
        <v>1547.6190476190477</v>
      </c>
      <c r="S91" s="49">
        <v>1666.6666666666667</v>
      </c>
      <c r="T91" s="49">
        <v>3333.3333333333335</v>
      </c>
      <c r="U91" s="49">
        <v>2619.0476190476193</v>
      </c>
      <c r="V91" s="49">
        <v>714.28571428571433</v>
      </c>
      <c r="W91" s="49">
        <v>2023.8095238095239</v>
      </c>
      <c r="X91" s="49">
        <v>4642.8571428571431</v>
      </c>
      <c r="Y91" s="49">
        <v>2619.0476190476193</v>
      </c>
    </row>
    <row r="92" spans="12:25" x14ac:dyDescent="0.2">
      <c r="L92" s="49"/>
      <c r="M92" s="49">
        <v>2380.9523809523807</v>
      </c>
      <c r="N92" s="49">
        <v>1071.4285714285713</v>
      </c>
      <c r="O92" s="49">
        <v>1785.7142857142858</v>
      </c>
      <c r="P92" s="49">
        <v>1071.4285714285713</v>
      </c>
      <c r="Q92" s="49">
        <v>-2380.9523809523807</v>
      </c>
      <c r="R92" s="49">
        <v>4642.8571428571431</v>
      </c>
      <c r="S92" s="49">
        <v>4761.9047619047615</v>
      </c>
      <c r="T92" s="49">
        <v>238.0952380952381</v>
      </c>
      <c r="U92" s="49">
        <v>-1428.5714285714287</v>
      </c>
      <c r="V92" s="49">
        <v>1666.6666666666667</v>
      </c>
      <c r="W92" s="49">
        <v>952.38095238095241</v>
      </c>
      <c r="X92" s="49">
        <v>1666.6666666666667</v>
      </c>
      <c r="Y92" s="49">
        <v>2500</v>
      </c>
    </row>
    <row r="93" spans="12:25" x14ac:dyDescent="0.2">
      <c r="L93" s="49"/>
      <c r="M93" s="49">
        <v>357.14285714285717</v>
      </c>
      <c r="N93" s="49">
        <v>1666.6666666666667</v>
      </c>
      <c r="O93" s="49">
        <v>1785.7142857142858</v>
      </c>
      <c r="P93" s="49">
        <v>-833.33333333333337</v>
      </c>
      <c r="Q93" s="49">
        <v>2857.1428571428573</v>
      </c>
      <c r="R93" s="49">
        <v>357.14285714285717</v>
      </c>
      <c r="S93" s="49">
        <v>4642.8571428571431</v>
      </c>
      <c r="T93" s="49">
        <v>2261.9047619047619</v>
      </c>
      <c r="U93" s="49">
        <v>1428.5714285714287</v>
      </c>
      <c r="V93" s="49">
        <v>1071.4285714285713</v>
      </c>
      <c r="W93" s="49">
        <v>3214.2857142857142</v>
      </c>
      <c r="X93" s="49">
        <v>1309.5238095238096</v>
      </c>
      <c r="Y93" s="49">
        <v>-2500</v>
      </c>
    </row>
    <row r="94" spans="12:25" x14ac:dyDescent="0.2">
      <c r="L94" s="49"/>
      <c r="M94" s="49">
        <v>3928.5714285714284</v>
      </c>
      <c r="N94" s="49">
        <v>1547.6190476190477</v>
      </c>
      <c r="O94" s="49">
        <v>-5833.333333333333</v>
      </c>
      <c r="P94" s="49">
        <v>2023.8095238095239</v>
      </c>
      <c r="Q94" s="49">
        <v>4166.666666666667</v>
      </c>
      <c r="R94" s="49">
        <v>2738.0952380952381</v>
      </c>
      <c r="S94" s="49">
        <v>-2261.9047619047619</v>
      </c>
      <c r="T94" s="49">
        <v>2261.9047619047619</v>
      </c>
      <c r="U94" s="49">
        <v>357.14285714285717</v>
      </c>
      <c r="V94" s="49">
        <v>-1785.7142857142858</v>
      </c>
      <c r="W94" s="49">
        <v>-2261.9047619047619</v>
      </c>
      <c r="X94" s="49">
        <v>1785.7142857142858</v>
      </c>
      <c r="Y94" s="49">
        <v>-119.04761904761905</v>
      </c>
    </row>
    <row r="95" spans="12:25" x14ac:dyDescent="0.2">
      <c r="L95" s="49"/>
      <c r="M95" s="49">
        <v>-595.23809523809518</v>
      </c>
      <c r="N95" s="49">
        <v>4404.7619047619046</v>
      </c>
      <c r="O95" s="49">
        <v>2142.8571428571427</v>
      </c>
      <c r="P95" s="49">
        <v>3333.3333333333335</v>
      </c>
      <c r="Q95" s="49">
        <v>1190.4761904761904</v>
      </c>
      <c r="R95" s="49">
        <v>1904.7619047619048</v>
      </c>
      <c r="S95" s="49">
        <v>1309.5238095238096</v>
      </c>
      <c r="T95" s="49">
        <v>2261.9047619047619</v>
      </c>
      <c r="U95" s="49">
        <v>2023.8095238095239</v>
      </c>
      <c r="V95" s="49">
        <v>2738.0952380952381</v>
      </c>
      <c r="W95" s="49">
        <v>2023.8095238095239</v>
      </c>
      <c r="X95" s="49">
        <v>-476.1904761904762</v>
      </c>
      <c r="Y95" s="49">
        <v>-238.0952380952381</v>
      </c>
    </row>
    <row r="96" spans="12:25" x14ac:dyDescent="0.2">
      <c r="L96" s="49"/>
      <c r="M96" s="49">
        <v>3571.4285714285716</v>
      </c>
      <c r="N96" s="49">
        <v>2500</v>
      </c>
      <c r="O96" s="49">
        <v>-476.1904761904762</v>
      </c>
      <c r="P96" s="49">
        <v>-1071.4285714285713</v>
      </c>
      <c r="Q96" s="49">
        <v>0</v>
      </c>
      <c r="R96" s="49">
        <v>-238.0952380952381</v>
      </c>
      <c r="S96" s="49">
        <v>-2976.1904761904761</v>
      </c>
      <c r="T96" s="49">
        <v>1785.7142857142858</v>
      </c>
      <c r="U96" s="49">
        <v>2857.1428571428573</v>
      </c>
      <c r="V96" s="49">
        <v>952.38095238095241</v>
      </c>
      <c r="W96" s="49">
        <v>2261.9047619047619</v>
      </c>
      <c r="X96" s="49">
        <v>-119.04761904761905</v>
      </c>
      <c r="Y96" s="49">
        <v>3095.2380952380954</v>
      </c>
    </row>
    <row r="97" spans="12:25" x14ac:dyDescent="0.2">
      <c r="L97" s="49"/>
      <c r="M97" s="49">
        <v>3214.2857142857142</v>
      </c>
      <c r="N97" s="49">
        <v>4166.666666666667</v>
      </c>
      <c r="O97" s="49">
        <v>-476.1904761904762</v>
      </c>
      <c r="P97" s="49">
        <v>2619.0476190476193</v>
      </c>
      <c r="Q97" s="49">
        <v>1547.6190476190477</v>
      </c>
      <c r="R97" s="49">
        <v>2261.9047619047619</v>
      </c>
      <c r="S97" s="49">
        <v>2738.0952380952381</v>
      </c>
      <c r="T97" s="49">
        <v>-357.14285714285717</v>
      </c>
      <c r="U97" s="49">
        <v>1071.4285714285713</v>
      </c>
      <c r="V97" s="49">
        <v>238.0952380952381</v>
      </c>
      <c r="W97" s="49">
        <v>1666.6666666666667</v>
      </c>
      <c r="X97" s="49">
        <v>2500</v>
      </c>
      <c r="Y97" s="49">
        <v>-833.33333333333337</v>
      </c>
    </row>
    <row r="98" spans="12:25" x14ac:dyDescent="0.2">
      <c r="L98" s="49"/>
      <c r="M98" s="49">
        <v>2380.9523809523807</v>
      </c>
      <c r="N98" s="49">
        <v>357.14285714285717</v>
      </c>
      <c r="O98" s="49">
        <v>952.38095238095241</v>
      </c>
      <c r="P98" s="49">
        <v>2976.1904761904761</v>
      </c>
      <c r="Q98" s="49">
        <v>2738.0952380952381</v>
      </c>
      <c r="R98" s="49">
        <v>1666.6666666666667</v>
      </c>
      <c r="S98" s="49">
        <v>-238.0952380952381</v>
      </c>
      <c r="T98" s="49">
        <v>2261.9047619047619</v>
      </c>
      <c r="U98" s="49">
        <v>3690.4761904761904</v>
      </c>
      <c r="V98" s="49">
        <v>3333.3333333333335</v>
      </c>
      <c r="W98" s="49">
        <v>2261.9047619047619</v>
      </c>
      <c r="X98" s="49">
        <v>714.28571428571433</v>
      </c>
      <c r="Y98" s="49">
        <v>3690.4761904761904</v>
      </c>
    </row>
    <row r="99" spans="12:25" x14ac:dyDescent="0.2">
      <c r="L99" s="49"/>
      <c r="M99" s="49">
        <v>2619.0476190476193</v>
      </c>
      <c r="N99" s="49">
        <v>2619.0476190476193</v>
      </c>
      <c r="O99" s="49">
        <v>2857.1428571428573</v>
      </c>
      <c r="P99" s="49">
        <v>952.38095238095241</v>
      </c>
      <c r="Q99" s="49">
        <v>595.23809523809518</v>
      </c>
      <c r="R99" s="49">
        <v>3690.4761904761904</v>
      </c>
      <c r="S99" s="49">
        <v>3571.4285714285716</v>
      </c>
      <c r="T99" s="49">
        <v>1904.7619047619048</v>
      </c>
      <c r="U99" s="49">
        <v>2261.9047619047619</v>
      </c>
      <c r="V99" s="49">
        <v>2619.0476190476193</v>
      </c>
      <c r="W99" s="49">
        <v>1547.6190476190477</v>
      </c>
      <c r="X99" s="49">
        <v>-595.23809523809518</v>
      </c>
      <c r="Y99" s="49">
        <v>119.04761904761905</v>
      </c>
    </row>
    <row r="100" spans="12:25" x14ac:dyDescent="0.2">
      <c r="L100" s="49"/>
      <c r="M100" s="49">
        <v>1666.6666666666667</v>
      </c>
      <c r="N100" s="49">
        <v>4761.9047619047615</v>
      </c>
      <c r="O100" s="49">
        <v>1190.4761904761904</v>
      </c>
      <c r="P100" s="49">
        <v>1071.4285714285713</v>
      </c>
      <c r="Q100" s="49">
        <v>4285.7142857142853</v>
      </c>
      <c r="R100" s="49">
        <v>4047.6190476190477</v>
      </c>
      <c r="S100" s="49">
        <v>1904.7619047619048</v>
      </c>
      <c r="T100" s="49">
        <v>2619.0476190476193</v>
      </c>
      <c r="U100" s="49">
        <v>1071.4285714285713</v>
      </c>
      <c r="V100" s="49">
        <v>3214.2857142857142</v>
      </c>
      <c r="W100" s="49">
        <v>-5000</v>
      </c>
      <c r="X100" s="49">
        <v>2261.9047619047619</v>
      </c>
      <c r="Y100" s="49">
        <v>1190.4761904761904</v>
      </c>
    </row>
    <row r="101" spans="12:25" x14ac:dyDescent="0.2">
      <c r="L101" s="49"/>
      <c r="M101" s="49">
        <v>595.23809523809518</v>
      </c>
      <c r="N101" s="49">
        <v>714.28571428571433</v>
      </c>
      <c r="O101" s="49">
        <v>833.33333333333337</v>
      </c>
      <c r="P101" s="49">
        <v>119.04761904761905</v>
      </c>
      <c r="Q101" s="49">
        <v>2738.0952380952381</v>
      </c>
      <c r="R101" s="49">
        <v>2261.9047619047619</v>
      </c>
      <c r="S101" s="49">
        <v>4523.8095238095239</v>
      </c>
      <c r="T101" s="49">
        <v>-595.23809523809518</v>
      </c>
      <c r="U101" s="49">
        <v>2380.9523809523807</v>
      </c>
      <c r="V101" s="49">
        <v>1904.7619047619048</v>
      </c>
      <c r="W101" s="49">
        <v>2619.0476190476193</v>
      </c>
      <c r="X101" s="49">
        <v>2023.8095238095239</v>
      </c>
      <c r="Y101" s="49">
        <v>2023.8095238095239</v>
      </c>
    </row>
    <row r="102" spans="12:25" x14ac:dyDescent="0.2">
      <c r="L102" s="49"/>
      <c r="M102" s="49">
        <v>1309.5238095238096</v>
      </c>
      <c r="N102" s="49">
        <v>1666.6666666666667</v>
      </c>
      <c r="O102" s="49">
        <v>476.1904761904762</v>
      </c>
      <c r="P102" s="49">
        <v>2619.0476190476193</v>
      </c>
      <c r="Q102" s="49">
        <v>238.0952380952381</v>
      </c>
      <c r="R102" s="49">
        <v>2023.8095238095239</v>
      </c>
      <c r="S102" s="49">
        <v>1904.7619047619048</v>
      </c>
      <c r="T102" s="49">
        <v>1904.7619047619048</v>
      </c>
      <c r="U102" s="49">
        <v>3809.5238095238096</v>
      </c>
      <c r="V102" s="49">
        <v>357.14285714285717</v>
      </c>
      <c r="W102" s="49">
        <v>1785.7142857142858</v>
      </c>
      <c r="X102" s="49">
        <v>833.33333333333337</v>
      </c>
      <c r="Y102" s="49">
        <v>-238.0952380952381</v>
      </c>
    </row>
    <row r="103" spans="12:25" x14ac:dyDescent="0.2">
      <c r="L103" s="49"/>
      <c r="M103" s="49">
        <v>2738.0952380952381</v>
      </c>
      <c r="N103" s="49">
        <v>0</v>
      </c>
      <c r="O103" s="49">
        <v>2380.9523809523807</v>
      </c>
      <c r="P103" s="49">
        <v>2857.1428571428573</v>
      </c>
      <c r="Q103" s="49">
        <v>2380.9523809523807</v>
      </c>
      <c r="R103" s="49">
        <v>833.33333333333337</v>
      </c>
      <c r="S103" s="49">
        <v>3928.5714285714284</v>
      </c>
      <c r="T103" s="49">
        <v>2976.1904761904761</v>
      </c>
      <c r="U103" s="49">
        <v>2142.8571428571427</v>
      </c>
      <c r="V103" s="49">
        <v>-833.33333333333337</v>
      </c>
      <c r="W103" s="49">
        <v>2619.0476190476193</v>
      </c>
      <c r="X103" s="49">
        <v>2500</v>
      </c>
      <c r="Y103" s="49">
        <v>2619.0476190476193</v>
      </c>
    </row>
    <row r="104" spans="12:25" x14ac:dyDescent="0.2">
      <c r="L104" s="49"/>
      <c r="M104" s="49">
        <v>2023.8095238095239</v>
      </c>
      <c r="N104" s="49">
        <v>-2857.1428571428573</v>
      </c>
      <c r="O104" s="49">
        <v>2738.0952380952381</v>
      </c>
      <c r="P104" s="49">
        <v>-2500</v>
      </c>
      <c r="Q104" s="49">
        <v>2142.8571428571427</v>
      </c>
      <c r="R104" s="49">
        <v>2619.0476190476193</v>
      </c>
      <c r="S104" s="49">
        <v>952.38095238095241</v>
      </c>
      <c r="T104" s="49">
        <v>833.33333333333337</v>
      </c>
      <c r="U104" s="49">
        <v>-238.0952380952381</v>
      </c>
      <c r="V104" s="49">
        <v>1428.5714285714287</v>
      </c>
      <c r="W104" s="49">
        <v>2261.9047619047619</v>
      </c>
      <c r="X104" s="49">
        <v>1190.4761904761904</v>
      </c>
      <c r="Y104" s="49">
        <v>1309.5238095238096</v>
      </c>
    </row>
    <row r="105" spans="12:25" x14ac:dyDescent="0.2">
      <c r="L105" s="49"/>
      <c r="M105" s="49">
        <v>595.23809523809518</v>
      </c>
      <c r="N105" s="49">
        <v>476.1904761904762</v>
      </c>
      <c r="O105" s="49">
        <v>3928.5714285714284</v>
      </c>
      <c r="P105" s="49">
        <v>714.28571428571433</v>
      </c>
      <c r="Q105" s="49">
        <v>4047.6190476190477</v>
      </c>
      <c r="R105" s="49">
        <v>-119.04761904761905</v>
      </c>
      <c r="S105" s="49">
        <v>1785.7142857142858</v>
      </c>
      <c r="T105" s="49">
        <v>4761.9047619047615</v>
      </c>
      <c r="U105" s="49">
        <v>2142.8571428571427</v>
      </c>
      <c r="V105" s="49">
        <v>-833.33333333333337</v>
      </c>
      <c r="W105" s="49">
        <v>-1309.5238095238096</v>
      </c>
      <c r="X105" s="49">
        <v>1547.6190476190477</v>
      </c>
      <c r="Y105" s="49">
        <v>3571.4285714285716</v>
      </c>
    </row>
    <row r="106" spans="12:25" x14ac:dyDescent="0.2">
      <c r="L106" s="49"/>
      <c r="M106" s="49">
        <v>1904.7619047619048</v>
      </c>
      <c r="N106" s="49">
        <v>833.33333333333337</v>
      </c>
      <c r="O106" s="49">
        <v>-2857.1428571428573</v>
      </c>
      <c r="P106" s="49">
        <v>1785.7142857142858</v>
      </c>
      <c r="Q106" s="49">
        <v>3928.5714285714284</v>
      </c>
      <c r="R106" s="49">
        <v>1428.5714285714287</v>
      </c>
      <c r="S106" s="49">
        <v>119.04761904761905</v>
      </c>
      <c r="T106" s="49">
        <v>4523.8095238095239</v>
      </c>
      <c r="U106" s="49">
        <v>1071.4285714285713</v>
      </c>
      <c r="V106" s="49">
        <v>-2142.8571428571427</v>
      </c>
      <c r="W106" s="49">
        <v>2500</v>
      </c>
      <c r="X106" s="49">
        <v>952.38095238095241</v>
      </c>
      <c r="Y106" s="49">
        <v>2500</v>
      </c>
    </row>
    <row r="107" spans="12:25" x14ac:dyDescent="0.2">
      <c r="L107" s="49"/>
      <c r="M107" s="49">
        <v>3690.4761904761904</v>
      </c>
      <c r="N107" s="49">
        <v>-476.1904761904762</v>
      </c>
      <c r="O107" s="49">
        <v>1309.5238095238096</v>
      </c>
      <c r="P107" s="49">
        <v>1666.6666666666667</v>
      </c>
      <c r="Q107" s="49">
        <v>2261.9047619047619</v>
      </c>
      <c r="R107" s="49">
        <v>-2500</v>
      </c>
      <c r="S107" s="49">
        <v>4404.7619047619046</v>
      </c>
      <c r="T107" s="49">
        <v>2380.9523809523807</v>
      </c>
      <c r="U107" s="49">
        <v>-595.23809523809518</v>
      </c>
      <c r="V107" s="49">
        <v>3571.4285714285716</v>
      </c>
      <c r="W107" s="49">
        <v>-476.1904761904762</v>
      </c>
      <c r="X107" s="49">
        <v>2023.8095238095239</v>
      </c>
      <c r="Y107" s="49">
        <v>952.38095238095241</v>
      </c>
    </row>
    <row r="108" spans="12:25" x14ac:dyDescent="0.2">
      <c r="L108" s="49"/>
      <c r="M108" s="49">
        <v>1547.6190476190477</v>
      </c>
      <c r="N108" s="49">
        <v>2619.0476190476193</v>
      </c>
      <c r="O108" s="49">
        <v>1904.7619047619048</v>
      </c>
      <c r="P108" s="49">
        <v>1547.6190476190477</v>
      </c>
      <c r="Q108" s="49">
        <v>2500</v>
      </c>
      <c r="R108" s="49">
        <v>1071.4285714285713</v>
      </c>
      <c r="S108" s="49">
        <v>1428.5714285714287</v>
      </c>
      <c r="T108" s="49">
        <v>1904.7619047619048</v>
      </c>
      <c r="U108" s="49">
        <v>2023.8095238095239</v>
      </c>
      <c r="V108" s="49">
        <v>1547.6190476190477</v>
      </c>
      <c r="W108" s="49">
        <v>-357.14285714285717</v>
      </c>
      <c r="X108" s="49">
        <v>2380.9523809523807</v>
      </c>
      <c r="Y108" s="49">
        <v>4404.7619047619046</v>
      </c>
    </row>
    <row r="109" spans="12:25" x14ac:dyDescent="0.2">
      <c r="L109" s="49"/>
      <c r="M109" s="49">
        <v>2500</v>
      </c>
      <c r="N109" s="49">
        <v>-2500</v>
      </c>
      <c r="O109" s="49">
        <v>-833.33333333333337</v>
      </c>
      <c r="P109" s="49">
        <v>1666.6666666666667</v>
      </c>
      <c r="Q109" s="49">
        <v>833.33333333333337</v>
      </c>
      <c r="R109" s="49">
        <v>2738.0952380952381</v>
      </c>
      <c r="S109" s="49">
        <v>-119.04761904761905</v>
      </c>
      <c r="T109" s="49">
        <v>1547.6190476190477</v>
      </c>
      <c r="U109" s="49">
        <v>-2500</v>
      </c>
      <c r="V109" s="49">
        <v>-476.1904761904762</v>
      </c>
      <c r="W109" s="49">
        <v>2500</v>
      </c>
      <c r="X109" s="49">
        <v>2142.8571428571427</v>
      </c>
      <c r="Y109" s="49">
        <v>2023.8095238095239</v>
      </c>
    </row>
    <row r="110" spans="12:25" x14ac:dyDescent="0.2">
      <c r="L110" s="49"/>
      <c r="M110" s="49">
        <v>952.38095238095241</v>
      </c>
      <c r="N110" s="49">
        <v>2738.0952380952381</v>
      </c>
      <c r="O110" s="49">
        <v>1071.4285714285713</v>
      </c>
      <c r="P110" s="49">
        <v>833.33333333333337</v>
      </c>
      <c r="Q110" s="49">
        <v>2261.9047619047619</v>
      </c>
      <c r="R110" s="49">
        <v>1309.5238095238096</v>
      </c>
      <c r="S110" s="49">
        <v>1785.7142857142858</v>
      </c>
      <c r="T110" s="49">
        <v>2619.0476190476193</v>
      </c>
      <c r="U110" s="49">
        <v>1190.4761904761904</v>
      </c>
      <c r="V110" s="49">
        <v>595.23809523809518</v>
      </c>
      <c r="W110" s="49">
        <v>1666.6666666666667</v>
      </c>
      <c r="X110" s="49">
        <v>2261.9047619047619</v>
      </c>
      <c r="Y110" s="49">
        <v>1666.6666666666667</v>
      </c>
    </row>
    <row r="111" spans="12:25" x14ac:dyDescent="0.2">
      <c r="L111" s="49"/>
      <c r="M111" s="49">
        <v>2857.1428571428573</v>
      </c>
      <c r="N111" s="49">
        <v>2261.9047619047619</v>
      </c>
      <c r="O111" s="49">
        <v>2738.0952380952381</v>
      </c>
      <c r="P111" s="49">
        <v>-1666.6666666666667</v>
      </c>
      <c r="Q111" s="49">
        <v>2261.9047619047619</v>
      </c>
      <c r="R111" s="49">
        <v>1666.6666666666667</v>
      </c>
      <c r="S111" s="49">
        <v>4761.9047619047615</v>
      </c>
      <c r="T111" s="49">
        <v>2738.0952380952381</v>
      </c>
      <c r="U111" s="49">
        <v>2261.9047619047619</v>
      </c>
      <c r="V111" s="49">
        <v>2023.8095238095239</v>
      </c>
      <c r="W111" s="49">
        <v>1071.4285714285713</v>
      </c>
      <c r="X111" s="49">
        <v>714.28571428571433</v>
      </c>
      <c r="Y111" s="49">
        <v>-2619.0476190476193</v>
      </c>
    </row>
    <row r="112" spans="12:25" x14ac:dyDescent="0.2">
      <c r="L112" s="49"/>
      <c r="M112" s="49">
        <v>4285.7142857142853</v>
      </c>
      <c r="N112" s="49">
        <v>-2976.1904761904761</v>
      </c>
      <c r="O112" s="49">
        <v>1428.5714285714287</v>
      </c>
      <c r="P112" s="49">
        <v>952.38095238095241</v>
      </c>
      <c r="Q112" s="49">
        <v>2142.8571428571427</v>
      </c>
      <c r="R112" s="49">
        <v>-238.0952380952381</v>
      </c>
      <c r="S112" s="49">
        <v>-1309.5238095238096</v>
      </c>
      <c r="T112" s="49">
        <v>3809.5238095238096</v>
      </c>
      <c r="U112" s="49">
        <v>1785.7142857142858</v>
      </c>
      <c r="V112" s="49">
        <v>3571.4285714285716</v>
      </c>
      <c r="W112" s="49">
        <v>357.14285714285717</v>
      </c>
      <c r="X112" s="49">
        <v>3690.4761904761904</v>
      </c>
      <c r="Y112" s="49">
        <v>2857.1428571428573</v>
      </c>
    </row>
    <row r="113" spans="12:25" x14ac:dyDescent="0.2">
      <c r="L113" s="49"/>
      <c r="M113" s="49">
        <v>2261.9047619047619</v>
      </c>
      <c r="N113" s="49">
        <v>-119.04761904761905</v>
      </c>
      <c r="O113" s="49">
        <v>2261.9047619047619</v>
      </c>
      <c r="P113" s="49">
        <v>2023.8095238095239</v>
      </c>
      <c r="Q113" s="49">
        <v>2023.8095238095239</v>
      </c>
      <c r="R113" s="49">
        <v>4523.8095238095239</v>
      </c>
      <c r="S113" s="49">
        <v>2261.9047619047619</v>
      </c>
      <c r="T113" s="49">
        <v>2380.9523809523807</v>
      </c>
      <c r="U113" s="49">
        <v>1666.6666666666667</v>
      </c>
      <c r="V113" s="49">
        <v>1190.4761904761904</v>
      </c>
      <c r="W113" s="49">
        <v>3214.2857142857142</v>
      </c>
      <c r="X113" s="49">
        <v>2857.1428571428573</v>
      </c>
      <c r="Y113" s="49">
        <v>-2380.9523809523807</v>
      </c>
    </row>
    <row r="114" spans="12:25" x14ac:dyDescent="0.2">
      <c r="L114" s="49"/>
      <c r="M114" s="49">
        <v>2857.1428571428573</v>
      </c>
      <c r="N114" s="49">
        <v>-3571.4285714285716</v>
      </c>
      <c r="O114" s="49">
        <v>3928.5714285714284</v>
      </c>
      <c r="P114" s="49">
        <v>4761.9047619047615</v>
      </c>
      <c r="Q114" s="49">
        <v>-119.04761904761905</v>
      </c>
      <c r="R114" s="49">
        <v>1428.5714285714287</v>
      </c>
      <c r="S114" s="49">
        <v>2738.0952380952381</v>
      </c>
      <c r="T114" s="49">
        <v>2857.1428571428573</v>
      </c>
      <c r="U114" s="49">
        <v>2976.1904761904761</v>
      </c>
      <c r="V114" s="49">
        <v>-476.1904761904762</v>
      </c>
      <c r="W114" s="49">
        <v>2500</v>
      </c>
      <c r="X114" s="49">
        <v>2380.9523809523807</v>
      </c>
      <c r="Y114" s="49">
        <v>3809.5238095238096</v>
      </c>
    </row>
    <row r="115" spans="12:25" x14ac:dyDescent="0.2">
      <c r="L115" s="49"/>
      <c r="M115" s="49">
        <v>1547.6190476190477</v>
      </c>
      <c r="N115" s="49">
        <v>2738.0952380952381</v>
      </c>
      <c r="O115" s="49">
        <v>1785.7142857142858</v>
      </c>
      <c r="P115" s="49">
        <v>2023.8095238095239</v>
      </c>
      <c r="Q115" s="49">
        <v>1190.4761904761904</v>
      </c>
      <c r="R115" s="49">
        <v>952.38095238095241</v>
      </c>
      <c r="S115" s="49">
        <v>119.04761904761905</v>
      </c>
      <c r="T115" s="49">
        <v>2857.1428571428573</v>
      </c>
      <c r="U115" s="49">
        <v>4047.6190476190477</v>
      </c>
      <c r="V115" s="49">
        <v>2857.1428571428573</v>
      </c>
      <c r="W115" s="49">
        <v>1904.7619047619048</v>
      </c>
      <c r="X115" s="49">
        <v>0</v>
      </c>
      <c r="Y115" s="49">
        <v>2500</v>
      </c>
    </row>
    <row r="116" spans="12:25" x14ac:dyDescent="0.2">
      <c r="L116" s="49"/>
      <c r="M116" s="49">
        <v>0</v>
      </c>
      <c r="N116" s="49">
        <v>2023.8095238095239</v>
      </c>
      <c r="O116" s="49">
        <v>1785.7142857142858</v>
      </c>
      <c r="P116" s="49">
        <v>2142.8571428571427</v>
      </c>
      <c r="Q116" s="49">
        <v>2023.8095238095239</v>
      </c>
      <c r="R116" s="49">
        <v>2142.8571428571427</v>
      </c>
      <c r="S116" s="49">
        <v>2261.9047619047619</v>
      </c>
      <c r="T116" s="49">
        <v>-1071.4285714285713</v>
      </c>
      <c r="U116" s="49">
        <v>4642.8571428571431</v>
      </c>
      <c r="V116" s="49">
        <v>1904.7619047619048</v>
      </c>
      <c r="W116" s="49">
        <v>-595.23809523809518</v>
      </c>
      <c r="X116" s="49">
        <v>833.33333333333337</v>
      </c>
      <c r="Y116" s="49">
        <v>2500</v>
      </c>
    </row>
    <row r="117" spans="12:25" x14ac:dyDescent="0.2">
      <c r="L117" s="49"/>
      <c r="M117" s="49">
        <v>2619.0476190476193</v>
      </c>
      <c r="N117" s="49">
        <v>2261.9047619047619</v>
      </c>
      <c r="O117" s="49">
        <v>952.38095238095241</v>
      </c>
      <c r="P117" s="49">
        <v>714.28571428571433</v>
      </c>
      <c r="Q117" s="49">
        <v>-4285.7142857142853</v>
      </c>
      <c r="R117" s="49">
        <v>-4404.7619047619046</v>
      </c>
      <c r="S117" s="49">
        <v>2976.1904761904761</v>
      </c>
      <c r="T117" s="49">
        <v>2500</v>
      </c>
      <c r="U117" s="49">
        <v>1785.7142857142858</v>
      </c>
      <c r="V117" s="49">
        <v>1785.7142857142858</v>
      </c>
      <c r="W117" s="49">
        <v>1904.7619047619048</v>
      </c>
      <c r="X117" s="49">
        <v>1666.6666666666667</v>
      </c>
      <c r="Y117" s="49">
        <v>714.28571428571433</v>
      </c>
    </row>
    <row r="118" spans="12:25" x14ac:dyDescent="0.2">
      <c r="L118" s="49"/>
      <c r="M118" s="49">
        <v>1666.6666666666667</v>
      </c>
      <c r="N118" s="49">
        <v>4523.8095238095239</v>
      </c>
      <c r="O118" s="49">
        <v>2500</v>
      </c>
      <c r="P118" s="49">
        <v>3928.5714285714284</v>
      </c>
      <c r="Q118" s="49">
        <v>4642.8571428571431</v>
      </c>
      <c r="R118" s="49">
        <v>-476.1904761904762</v>
      </c>
      <c r="S118" s="49">
        <v>0</v>
      </c>
      <c r="T118" s="49">
        <v>1190.4761904761904</v>
      </c>
      <c r="U118" s="49">
        <v>476.1904761904762</v>
      </c>
      <c r="V118" s="49">
        <v>2023.8095238095239</v>
      </c>
      <c r="W118" s="49">
        <v>1547.6190476190477</v>
      </c>
      <c r="X118" s="49">
        <v>-357.14285714285717</v>
      </c>
      <c r="Y118" s="49">
        <v>4047.6190476190477</v>
      </c>
    </row>
    <row r="119" spans="12:25" x14ac:dyDescent="0.2">
      <c r="L119" s="49"/>
      <c r="M119" s="49">
        <v>-5952.3809523809523</v>
      </c>
      <c r="N119" s="49">
        <v>595.23809523809518</v>
      </c>
      <c r="O119" s="49">
        <v>4761.9047619047615</v>
      </c>
      <c r="P119" s="49">
        <v>833.33333333333337</v>
      </c>
      <c r="Q119" s="49">
        <v>2380.9523809523807</v>
      </c>
      <c r="R119" s="49">
        <v>-357.14285714285717</v>
      </c>
      <c r="S119" s="49">
        <v>2619.0476190476193</v>
      </c>
      <c r="T119" s="49">
        <v>2500</v>
      </c>
      <c r="U119" s="49">
        <v>2857.1428571428573</v>
      </c>
      <c r="V119" s="49">
        <v>4166.666666666667</v>
      </c>
      <c r="W119" s="49">
        <v>1785.7142857142858</v>
      </c>
      <c r="X119" s="49">
        <v>-119.04761904761905</v>
      </c>
      <c r="Y119" s="49">
        <v>3095.2380952380954</v>
      </c>
    </row>
    <row r="120" spans="12:25" x14ac:dyDescent="0.2">
      <c r="L120" s="49"/>
      <c r="M120" s="49">
        <v>-4285.7142857142853</v>
      </c>
      <c r="N120" s="49">
        <v>2261.9047619047619</v>
      </c>
      <c r="O120" s="49">
        <v>1190.4761904761904</v>
      </c>
      <c r="P120" s="49">
        <v>714.28571428571433</v>
      </c>
      <c r="Q120" s="49">
        <v>1309.5238095238096</v>
      </c>
      <c r="R120" s="49">
        <v>2500</v>
      </c>
      <c r="S120" s="49">
        <v>2738.0952380952381</v>
      </c>
      <c r="T120" s="49">
        <v>-238.0952380952381</v>
      </c>
      <c r="U120" s="49">
        <v>833.33333333333337</v>
      </c>
      <c r="V120" s="49">
        <v>-714.28571428571433</v>
      </c>
      <c r="W120" s="49">
        <v>-238.0952380952381</v>
      </c>
      <c r="X120" s="49">
        <v>2142.8571428571427</v>
      </c>
      <c r="Y120" s="49">
        <v>3214.2857142857142</v>
      </c>
    </row>
    <row r="121" spans="12:25" x14ac:dyDescent="0.2">
      <c r="L121" s="49"/>
      <c r="M121" s="49">
        <v>1904.7619047619048</v>
      </c>
      <c r="N121" s="49">
        <v>3690.4761904761904</v>
      </c>
      <c r="O121" s="49">
        <v>714.28571428571433</v>
      </c>
      <c r="P121" s="49">
        <v>1785.7142857142858</v>
      </c>
      <c r="Q121" s="49">
        <v>1428.5714285714287</v>
      </c>
      <c r="R121" s="49">
        <v>-2023.8095238095239</v>
      </c>
      <c r="S121" s="49">
        <v>1904.7619047619048</v>
      </c>
      <c r="T121" s="49">
        <v>1190.4761904761904</v>
      </c>
      <c r="U121" s="49">
        <v>3095.2380952380954</v>
      </c>
      <c r="V121" s="49">
        <v>2142.8571428571427</v>
      </c>
      <c r="W121" s="49">
        <v>3333.3333333333335</v>
      </c>
      <c r="X121" s="49">
        <v>1428.5714285714287</v>
      </c>
      <c r="Y121" s="49">
        <v>1428.5714285714287</v>
      </c>
    </row>
    <row r="122" spans="12:25" x14ac:dyDescent="0.2">
      <c r="L122" s="49"/>
      <c r="M122" s="49">
        <v>3928.5714285714284</v>
      </c>
      <c r="N122" s="49">
        <v>1190.4761904761904</v>
      </c>
      <c r="O122" s="49">
        <v>-4880.9523809523807</v>
      </c>
      <c r="P122" s="49">
        <v>4285.7142857142853</v>
      </c>
      <c r="Q122" s="49">
        <v>1547.6190476190477</v>
      </c>
      <c r="R122" s="49">
        <v>1904.7619047619048</v>
      </c>
      <c r="S122" s="49">
        <v>4523.8095238095239</v>
      </c>
      <c r="T122" s="49">
        <v>3214.2857142857142</v>
      </c>
      <c r="U122" s="49">
        <v>-5714.2857142857147</v>
      </c>
      <c r="V122" s="49">
        <v>-357.14285714285717</v>
      </c>
      <c r="W122" s="49">
        <v>1428.5714285714287</v>
      </c>
      <c r="X122" s="49">
        <v>595.23809523809518</v>
      </c>
      <c r="Y122" s="49">
        <v>2023.8095238095239</v>
      </c>
    </row>
    <row r="123" spans="12:25" x14ac:dyDescent="0.2">
      <c r="L123" s="49"/>
      <c r="M123" s="49">
        <v>2380.9523809523807</v>
      </c>
      <c r="N123" s="49">
        <v>1071.4285714285713</v>
      </c>
      <c r="O123" s="49">
        <v>2142.8571428571427</v>
      </c>
      <c r="P123" s="49">
        <v>1309.5238095238096</v>
      </c>
      <c r="Q123" s="49">
        <v>714.28571428571433</v>
      </c>
      <c r="R123" s="49">
        <v>3452.3809523809523</v>
      </c>
      <c r="S123" s="49">
        <v>2142.8571428571427</v>
      </c>
      <c r="T123" s="49">
        <v>3452.3809523809523</v>
      </c>
      <c r="U123" s="49">
        <v>2500</v>
      </c>
      <c r="V123" s="49">
        <v>3809.5238095238096</v>
      </c>
      <c r="W123" s="49">
        <v>119.04761904761905</v>
      </c>
      <c r="X123" s="49">
        <v>357.14285714285717</v>
      </c>
      <c r="Y123" s="49">
        <v>4285.7142857142853</v>
      </c>
    </row>
    <row r="124" spans="12:25" x14ac:dyDescent="0.2">
      <c r="L124" s="49"/>
      <c r="M124" s="49">
        <v>4523.8095238095239</v>
      </c>
      <c r="N124" s="49">
        <v>1547.6190476190477</v>
      </c>
      <c r="O124" s="49">
        <v>2380.9523809523807</v>
      </c>
      <c r="P124" s="49">
        <v>4166.666666666667</v>
      </c>
      <c r="Q124" s="49">
        <v>-2738.0952380952381</v>
      </c>
      <c r="R124" s="49">
        <v>2380.9523809523807</v>
      </c>
      <c r="S124" s="49">
        <v>-357.14285714285717</v>
      </c>
      <c r="T124" s="49">
        <v>1904.7619047619048</v>
      </c>
      <c r="U124" s="49">
        <v>2380.9523809523807</v>
      </c>
      <c r="V124" s="49">
        <v>0</v>
      </c>
      <c r="W124" s="49">
        <v>2500</v>
      </c>
      <c r="X124" s="49">
        <v>1785.7142857142858</v>
      </c>
      <c r="Y124" s="49">
        <v>2857.1428571428573</v>
      </c>
    </row>
    <row r="125" spans="12:25" x14ac:dyDescent="0.2">
      <c r="L125" s="49"/>
      <c r="M125" s="49">
        <v>2023.8095238095239</v>
      </c>
      <c r="N125" s="49">
        <v>-238.0952380952381</v>
      </c>
      <c r="O125" s="49">
        <v>4285.7142857142853</v>
      </c>
      <c r="P125" s="49">
        <v>4166.666666666667</v>
      </c>
      <c r="Q125" s="49">
        <v>2380.9523809523807</v>
      </c>
      <c r="R125" s="49">
        <v>3333.3333333333335</v>
      </c>
      <c r="S125" s="49">
        <v>0</v>
      </c>
      <c r="T125" s="49">
        <v>2380.9523809523807</v>
      </c>
      <c r="U125" s="49">
        <v>476.1904761904762</v>
      </c>
      <c r="V125" s="49">
        <v>2500</v>
      </c>
      <c r="W125" s="49">
        <v>2500</v>
      </c>
      <c r="X125" s="49">
        <v>595.23809523809518</v>
      </c>
      <c r="Y125" s="49">
        <v>1904.7619047619048</v>
      </c>
    </row>
    <row r="126" spans="12:25" x14ac:dyDescent="0.2">
      <c r="L126" s="49"/>
      <c r="M126" s="49">
        <v>-119.04761904761905</v>
      </c>
      <c r="N126" s="49">
        <v>1428.5714285714287</v>
      </c>
      <c r="O126" s="49">
        <v>476.1904761904762</v>
      </c>
      <c r="P126" s="49">
        <v>1666.6666666666667</v>
      </c>
      <c r="Q126" s="49">
        <v>2023.8095238095239</v>
      </c>
      <c r="R126" s="49">
        <v>-119.04761904761905</v>
      </c>
      <c r="S126" s="49">
        <v>3571.4285714285716</v>
      </c>
      <c r="T126" s="49">
        <v>-2023.8095238095239</v>
      </c>
      <c r="U126" s="49">
        <v>476.1904761904762</v>
      </c>
      <c r="V126" s="49">
        <v>476.1904761904762</v>
      </c>
      <c r="W126" s="49">
        <v>4761.9047619047615</v>
      </c>
      <c r="X126" s="49">
        <v>-714.28571428571433</v>
      </c>
      <c r="Y126" s="49">
        <v>357.14285714285717</v>
      </c>
    </row>
    <row r="127" spans="12:25" x14ac:dyDescent="0.2">
      <c r="L127" s="49"/>
      <c r="M127" s="49">
        <v>2500</v>
      </c>
      <c r="N127" s="49">
        <v>4166.666666666667</v>
      </c>
      <c r="O127" s="49">
        <v>3333.3333333333335</v>
      </c>
      <c r="P127" s="49">
        <v>4404.7619047619046</v>
      </c>
      <c r="Q127" s="49">
        <v>3452.3809523809523</v>
      </c>
      <c r="R127" s="49">
        <v>3333.3333333333335</v>
      </c>
      <c r="S127" s="49">
        <v>119.04761904761905</v>
      </c>
      <c r="T127" s="49">
        <v>-119.04761904761905</v>
      </c>
      <c r="U127" s="49">
        <v>238.0952380952381</v>
      </c>
      <c r="V127" s="49">
        <v>1785.7142857142858</v>
      </c>
      <c r="W127" s="49">
        <v>4166.666666666667</v>
      </c>
      <c r="X127" s="49">
        <v>1904.7619047619048</v>
      </c>
      <c r="Y127" s="49">
        <v>2023.8095238095239</v>
      </c>
    </row>
    <row r="128" spans="12:25" x14ac:dyDescent="0.2">
      <c r="L128" s="49"/>
      <c r="M128" s="49">
        <v>-3809.5238095238096</v>
      </c>
      <c r="N128" s="49">
        <v>2023.8095238095239</v>
      </c>
      <c r="O128" s="49">
        <v>4642.8571428571431</v>
      </c>
      <c r="P128" s="49">
        <v>-1190.4761904761904</v>
      </c>
      <c r="Q128" s="49">
        <v>-2857.1428571428573</v>
      </c>
      <c r="R128" s="49">
        <v>2738.0952380952381</v>
      </c>
      <c r="S128" s="49">
        <v>595.23809523809518</v>
      </c>
      <c r="T128" s="49">
        <v>-238.0952380952381</v>
      </c>
      <c r="U128" s="49">
        <v>1190.4761904761904</v>
      </c>
      <c r="V128" s="49">
        <v>1785.7142857142858</v>
      </c>
      <c r="W128" s="49">
        <v>357.14285714285717</v>
      </c>
      <c r="X128" s="49">
        <v>2857.1428571428573</v>
      </c>
      <c r="Y128" s="49">
        <v>1785.7142857142858</v>
      </c>
    </row>
    <row r="129" spans="12:25" x14ac:dyDescent="0.2">
      <c r="L129" s="49"/>
      <c r="M129" s="49">
        <v>4047.6190476190477</v>
      </c>
      <c r="N129" s="49">
        <v>833.33333333333337</v>
      </c>
      <c r="O129" s="49">
        <v>2023.8095238095239</v>
      </c>
      <c r="P129" s="49">
        <v>1547.6190476190477</v>
      </c>
      <c r="Q129" s="49">
        <v>3333.3333333333335</v>
      </c>
      <c r="R129" s="49">
        <v>1547.6190476190477</v>
      </c>
      <c r="S129" s="49">
        <v>1309.5238095238096</v>
      </c>
      <c r="T129" s="49">
        <v>1547.6190476190477</v>
      </c>
      <c r="U129" s="49">
        <v>2619.0476190476193</v>
      </c>
      <c r="V129" s="49">
        <v>1666.6666666666667</v>
      </c>
      <c r="W129" s="49">
        <v>1904.7619047619048</v>
      </c>
      <c r="X129" s="49">
        <v>1428.5714285714287</v>
      </c>
      <c r="Y129" s="49">
        <v>4523.8095238095239</v>
      </c>
    </row>
    <row r="130" spans="12:25" x14ac:dyDescent="0.2">
      <c r="L130" s="49"/>
      <c r="M130" s="49">
        <v>1785.7142857142858</v>
      </c>
      <c r="N130" s="49">
        <v>-1785.7142857142858</v>
      </c>
      <c r="O130" s="49">
        <v>-595.23809523809518</v>
      </c>
      <c r="P130" s="49">
        <v>2261.9047619047619</v>
      </c>
      <c r="Q130" s="49">
        <v>3571.4285714285716</v>
      </c>
      <c r="R130" s="49">
        <v>-238.0952380952381</v>
      </c>
      <c r="S130" s="49">
        <v>2261.9047619047619</v>
      </c>
      <c r="T130" s="49">
        <v>-2023.8095238095239</v>
      </c>
      <c r="U130" s="49">
        <v>2500</v>
      </c>
      <c r="V130" s="49">
        <v>0</v>
      </c>
      <c r="W130" s="49">
        <v>476.1904761904762</v>
      </c>
      <c r="X130" s="49">
        <v>2380.9523809523807</v>
      </c>
      <c r="Y130" s="49">
        <v>4761.9047619047615</v>
      </c>
    </row>
    <row r="131" spans="12:25" x14ac:dyDescent="0.2">
      <c r="L131" s="49"/>
      <c r="M131" s="49">
        <v>2738.0952380952381</v>
      </c>
      <c r="N131" s="49">
        <v>2738.0952380952381</v>
      </c>
      <c r="O131" s="49">
        <v>2380.9523809523807</v>
      </c>
      <c r="P131" s="49">
        <v>-833.33333333333337</v>
      </c>
      <c r="Q131" s="49">
        <v>2500</v>
      </c>
      <c r="R131" s="49">
        <v>-2619.0476190476193</v>
      </c>
      <c r="S131" s="49">
        <v>2857.1428571428573</v>
      </c>
      <c r="T131" s="49">
        <v>2500</v>
      </c>
      <c r="U131" s="49">
        <v>4166.666666666667</v>
      </c>
      <c r="V131" s="49">
        <v>714.28571428571433</v>
      </c>
      <c r="W131" s="49">
        <v>-2619.0476190476193</v>
      </c>
      <c r="X131" s="49">
        <v>3571.4285714285716</v>
      </c>
      <c r="Y131" s="49">
        <v>2142.8571428571427</v>
      </c>
    </row>
    <row r="132" spans="12:25" x14ac:dyDescent="0.2">
      <c r="L132" s="49"/>
      <c r="M132" s="49">
        <v>1309.5238095238096</v>
      </c>
      <c r="N132" s="49">
        <v>1428.5714285714287</v>
      </c>
      <c r="O132" s="49">
        <v>2261.9047619047619</v>
      </c>
      <c r="P132" s="49">
        <v>2500</v>
      </c>
      <c r="Q132" s="49">
        <v>119.04761904761905</v>
      </c>
      <c r="R132" s="49">
        <v>2738.0952380952381</v>
      </c>
      <c r="S132" s="49">
        <v>0</v>
      </c>
      <c r="T132" s="49">
        <v>-119.04761904761905</v>
      </c>
      <c r="U132" s="49">
        <v>3333.3333333333335</v>
      </c>
      <c r="V132" s="49">
        <v>2857.1428571428573</v>
      </c>
      <c r="W132" s="49">
        <v>2142.8571428571427</v>
      </c>
      <c r="X132" s="49">
        <v>4404.7619047619046</v>
      </c>
      <c r="Y132" s="49">
        <v>2500</v>
      </c>
    </row>
    <row r="133" spans="12:25" x14ac:dyDescent="0.2">
      <c r="L133" s="49"/>
      <c r="M133" s="49">
        <v>2738.0952380952381</v>
      </c>
      <c r="N133" s="49">
        <v>476.1904761904762</v>
      </c>
      <c r="O133" s="49">
        <v>357.14285714285717</v>
      </c>
      <c r="P133" s="49">
        <v>4047.6190476190477</v>
      </c>
      <c r="Q133" s="49">
        <v>2738.0952380952381</v>
      </c>
      <c r="R133" s="49">
        <v>3333.3333333333335</v>
      </c>
      <c r="S133" s="49">
        <v>-1428.5714285714287</v>
      </c>
      <c r="T133" s="49">
        <v>2142.8571428571427</v>
      </c>
      <c r="U133" s="49">
        <v>714.28571428571433</v>
      </c>
      <c r="V133" s="49">
        <v>1547.6190476190477</v>
      </c>
      <c r="W133" s="49">
        <v>714.28571428571433</v>
      </c>
      <c r="X133" s="49">
        <v>2380.9523809523807</v>
      </c>
      <c r="Y133" s="49">
        <v>4523.8095238095239</v>
      </c>
    </row>
    <row r="134" spans="12:25" x14ac:dyDescent="0.2">
      <c r="L134" s="49"/>
      <c r="M134" s="49">
        <v>3809.5238095238096</v>
      </c>
      <c r="N134" s="49">
        <v>1904.7619047619048</v>
      </c>
      <c r="O134" s="49">
        <v>1547.6190476190477</v>
      </c>
      <c r="P134" s="49">
        <v>238.0952380952381</v>
      </c>
      <c r="Q134" s="49">
        <v>595.23809523809518</v>
      </c>
      <c r="R134" s="49">
        <v>1785.7142857142858</v>
      </c>
      <c r="S134" s="49">
        <v>1547.6190476190477</v>
      </c>
      <c r="T134" s="49">
        <v>-2976.1904761904761</v>
      </c>
      <c r="U134" s="49">
        <v>2500</v>
      </c>
      <c r="V134" s="49">
        <v>1309.5238095238096</v>
      </c>
      <c r="W134" s="49">
        <v>-3214.2857142857142</v>
      </c>
      <c r="X134" s="49">
        <v>2023.8095238095239</v>
      </c>
      <c r="Y134" s="49">
        <v>2857.1428571428573</v>
      </c>
    </row>
    <row r="135" spans="12:25" x14ac:dyDescent="0.2">
      <c r="L135" s="49"/>
      <c r="M135" s="49">
        <v>2500</v>
      </c>
      <c r="N135" s="49">
        <v>3333.3333333333335</v>
      </c>
      <c r="O135" s="49">
        <v>2619.0476190476193</v>
      </c>
      <c r="P135" s="49">
        <v>1904.7619047619048</v>
      </c>
      <c r="Q135" s="49">
        <v>238.0952380952381</v>
      </c>
      <c r="R135" s="49">
        <v>-5119.0476190476193</v>
      </c>
      <c r="S135" s="49">
        <v>2619.0476190476193</v>
      </c>
      <c r="T135" s="49">
        <v>-2380.9523809523807</v>
      </c>
      <c r="U135" s="49">
        <v>2023.8095238095239</v>
      </c>
      <c r="V135" s="49">
        <v>2976.1904761904761</v>
      </c>
      <c r="W135" s="49">
        <v>714.28571428571433</v>
      </c>
      <c r="X135" s="49">
        <v>2857.1428571428573</v>
      </c>
      <c r="Y135" s="49">
        <v>2142.8571428571427</v>
      </c>
    </row>
    <row r="136" spans="12:25" x14ac:dyDescent="0.2">
      <c r="L136" s="49"/>
      <c r="M136" s="49">
        <v>2142.8571428571427</v>
      </c>
      <c r="N136" s="49">
        <v>3928.5714285714284</v>
      </c>
      <c r="O136" s="49">
        <v>952.38095238095241</v>
      </c>
      <c r="P136" s="49">
        <v>1785.7142857142858</v>
      </c>
      <c r="Q136" s="49">
        <v>-476.1904761904762</v>
      </c>
      <c r="R136" s="49">
        <v>833.33333333333337</v>
      </c>
      <c r="S136" s="49">
        <v>3690.4761904761904</v>
      </c>
      <c r="T136" s="49">
        <v>1071.4285714285713</v>
      </c>
      <c r="U136" s="49">
        <v>1666.6666666666667</v>
      </c>
      <c r="V136" s="49">
        <v>-119.04761904761905</v>
      </c>
      <c r="W136" s="49">
        <v>2142.8571428571427</v>
      </c>
      <c r="X136" s="49">
        <v>2500</v>
      </c>
      <c r="Y136" s="49">
        <v>238.0952380952381</v>
      </c>
    </row>
    <row r="137" spans="12:25" x14ac:dyDescent="0.2">
      <c r="L137" s="49"/>
      <c r="M137" s="49">
        <v>-2976.1904761904761</v>
      </c>
      <c r="N137" s="49">
        <v>595.23809523809518</v>
      </c>
      <c r="O137" s="49">
        <v>1785.7142857142858</v>
      </c>
      <c r="P137" s="49">
        <v>2261.9047619047619</v>
      </c>
      <c r="Q137" s="49">
        <v>2142.8571428571427</v>
      </c>
      <c r="R137" s="49">
        <v>2261.9047619047619</v>
      </c>
      <c r="S137" s="49">
        <v>2142.8571428571427</v>
      </c>
      <c r="T137" s="49">
        <v>1071.4285714285713</v>
      </c>
      <c r="U137" s="49">
        <v>476.1904761904762</v>
      </c>
      <c r="V137" s="49">
        <v>357.14285714285717</v>
      </c>
      <c r="W137" s="49">
        <v>3333.3333333333335</v>
      </c>
      <c r="X137" s="49">
        <v>4285.7142857142853</v>
      </c>
      <c r="Y137" s="49">
        <v>2857.1428571428573</v>
      </c>
    </row>
    <row r="138" spans="12:25" x14ac:dyDescent="0.2">
      <c r="L138" s="49"/>
      <c r="M138" s="49">
        <v>3809.5238095238096</v>
      </c>
      <c r="N138" s="49">
        <v>2261.9047619047619</v>
      </c>
      <c r="O138" s="49">
        <v>238.0952380952381</v>
      </c>
      <c r="P138" s="49">
        <v>952.38095238095241</v>
      </c>
      <c r="Q138" s="49">
        <v>-2619.0476190476193</v>
      </c>
      <c r="R138" s="49">
        <v>833.33333333333337</v>
      </c>
      <c r="S138" s="49">
        <v>-3690.4761904761904</v>
      </c>
      <c r="T138" s="49">
        <v>1428.5714285714287</v>
      </c>
      <c r="U138" s="49">
        <v>1547.6190476190477</v>
      </c>
      <c r="V138" s="49">
        <v>238.0952380952381</v>
      </c>
      <c r="W138" s="49">
        <v>238.0952380952381</v>
      </c>
      <c r="X138" s="49">
        <v>2380.9523809523807</v>
      </c>
      <c r="Y138" s="49">
        <v>-5119.0476190476193</v>
      </c>
    </row>
    <row r="139" spans="12:25" x14ac:dyDescent="0.2">
      <c r="L139" s="49"/>
      <c r="M139" s="49">
        <v>2857.1428571428573</v>
      </c>
      <c r="N139" s="49">
        <v>2619.0476190476193</v>
      </c>
      <c r="O139" s="49">
        <v>2380.9523809523807</v>
      </c>
      <c r="P139" s="49">
        <v>1785.7142857142858</v>
      </c>
      <c r="Q139" s="49">
        <v>-833.33333333333337</v>
      </c>
      <c r="R139" s="49">
        <v>1309.5238095238096</v>
      </c>
      <c r="S139" s="49">
        <v>2500</v>
      </c>
      <c r="T139" s="49">
        <v>1904.7619047619048</v>
      </c>
      <c r="U139" s="49">
        <v>3809.5238095238096</v>
      </c>
      <c r="V139" s="49">
        <v>2738.0952380952381</v>
      </c>
      <c r="W139" s="49">
        <v>-3571.4285714285716</v>
      </c>
      <c r="X139" s="49">
        <v>2023.8095238095239</v>
      </c>
      <c r="Y139" s="49">
        <v>-238.0952380952381</v>
      </c>
    </row>
    <row r="140" spans="12:25" x14ac:dyDescent="0.2">
      <c r="L140" s="49"/>
      <c r="M140" s="49">
        <v>2857.1428571428573</v>
      </c>
      <c r="N140" s="49">
        <v>-595.23809523809518</v>
      </c>
      <c r="O140" s="49">
        <v>2142.8571428571427</v>
      </c>
      <c r="P140" s="49">
        <v>4047.6190476190477</v>
      </c>
      <c r="Q140" s="49">
        <v>2738.0952380952381</v>
      </c>
      <c r="R140" s="49">
        <v>833.33333333333337</v>
      </c>
      <c r="S140" s="49">
        <v>-119.04761904761905</v>
      </c>
      <c r="T140" s="49">
        <v>1785.7142857142858</v>
      </c>
      <c r="U140" s="49">
        <v>1547.6190476190477</v>
      </c>
      <c r="V140" s="49">
        <v>4285.7142857142853</v>
      </c>
      <c r="W140" s="49">
        <v>1309.5238095238096</v>
      </c>
      <c r="X140" s="49">
        <v>1904.7619047619048</v>
      </c>
      <c r="Y140" s="49">
        <v>238.0952380952381</v>
      </c>
    </row>
    <row r="141" spans="12:25" x14ac:dyDescent="0.2">
      <c r="L141" s="49"/>
      <c r="M141" s="49">
        <v>-476.1904761904762</v>
      </c>
      <c r="N141" s="49">
        <v>1785.7142857142858</v>
      </c>
      <c r="O141" s="49">
        <v>1785.7142857142858</v>
      </c>
      <c r="P141" s="49">
        <v>2500</v>
      </c>
      <c r="Q141" s="49">
        <v>3333.3333333333335</v>
      </c>
      <c r="R141" s="49">
        <v>476.1904761904762</v>
      </c>
      <c r="S141" s="49">
        <v>2738.0952380952381</v>
      </c>
      <c r="T141" s="49">
        <v>1071.4285714285713</v>
      </c>
      <c r="U141" s="49">
        <v>119.04761904761905</v>
      </c>
      <c r="V141" s="49">
        <v>2142.8571428571427</v>
      </c>
      <c r="W141" s="49">
        <v>714.28571428571433</v>
      </c>
      <c r="X141" s="49">
        <v>833.33333333333337</v>
      </c>
      <c r="Y141" s="49">
        <v>-476.1904761904762</v>
      </c>
    </row>
    <row r="142" spans="12:25" x14ac:dyDescent="0.2">
      <c r="L142" s="49"/>
      <c r="M142" s="49">
        <v>4761.9047619047615</v>
      </c>
      <c r="N142" s="49">
        <v>1666.6666666666667</v>
      </c>
      <c r="O142" s="49">
        <v>1785.7142857142858</v>
      </c>
      <c r="P142" s="49">
        <v>2023.8095238095239</v>
      </c>
      <c r="Q142" s="49">
        <v>238.0952380952381</v>
      </c>
      <c r="R142" s="49">
        <v>476.1904761904762</v>
      </c>
      <c r="S142" s="49">
        <v>1428.5714285714287</v>
      </c>
      <c r="T142" s="49">
        <v>4047.6190476190477</v>
      </c>
      <c r="U142" s="49">
        <v>3809.5238095238096</v>
      </c>
      <c r="V142" s="49">
        <v>2380.9523809523807</v>
      </c>
      <c r="W142" s="49">
        <v>-1904.7619047619048</v>
      </c>
      <c r="X142" s="49">
        <v>714.28571428571433</v>
      </c>
      <c r="Y142" s="49">
        <v>2261.9047619047619</v>
      </c>
    </row>
    <row r="143" spans="12:25" x14ac:dyDescent="0.2">
      <c r="L143" s="49"/>
      <c r="M143" s="49">
        <v>-2500</v>
      </c>
      <c r="N143" s="49">
        <v>2380.9523809523807</v>
      </c>
      <c r="O143" s="49">
        <v>238.0952380952381</v>
      </c>
      <c r="P143" s="49">
        <v>2261.9047619047619</v>
      </c>
      <c r="Q143" s="49">
        <v>0</v>
      </c>
      <c r="R143" s="49">
        <v>2619.0476190476193</v>
      </c>
      <c r="S143" s="49">
        <v>952.38095238095241</v>
      </c>
      <c r="T143" s="49">
        <v>4285.7142857142853</v>
      </c>
      <c r="U143" s="49">
        <v>2738.0952380952381</v>
      </c>
      <c r="V143" s="49">
        <v>-238.0952380952381</v>
      </c>
      <c r="W143" s="49">
        <v>1904.7619047619048</v>
      </c>
      <c r="X143" s="49">
        <v>1904.7619047619048</v>
      </c>
      <c r="Y143" s="49">
        <v>2023.8095238095239</v>
      </c>
    </row>
    <row r="144" spans="12:25" x14ac:dyDescent="0.2">
      <c r="L144" s="49"/>
      <c r="M144" s="49">
        <v>3452.3809523809523</v>
      </c>
      <c r="N144" s="49">
        <v>1428.5714285714287</v>
      </c>
      <c r="O144" s="49">
        <v>2380.9523809523807</v>
      </c>
      <c r="P144" s="49">
        <v>2023.8095238095239</v>
      </c>
      <c r="Q144" s="49">
        <v>2738.0952380952381</v>
      </c>
      <c r="R144" s="49">
        <v>1904.7619047619048</v>
      </c>
      <c r="S144" s="49">
        <v>2738.0952380952381</v>
      </c>
      <c r="T144" s="49">
        <v>238.0952380952381</v>
      </c>
      <c r="U144" s="49">
        <v>1190.4761904761904</v>
      </c>
      <c r="V144" s="49">
        <v>3095.2380952380954</v>
      </c>
      <c r="W144" s="49">
        <v>3214.2857142857142</v>
      </c>
      <c r="X144" s="49">
        <v>2500</v>
      </c>
      <c r="Y144" s="49">
        <v>-595.23809523809518</v>
      </c>
    </row>
    <row r="145" spans="12:25" x14ac:dyDescent="0.2">
      <c r="L145" s="49"/>
      <c r="M145" s="49">
        <v>2857.1428571428573</v>
      </c>
      <c r="N145" s="49">
        <v>357.14285714285717</v>
      </c>
      <c r="O145" s="49">
        <v>357.14285714285717</v>
      </c>
      <c r="P145" s="49">
        <v>2857.1428571428573</v>
      </c>
      <c r="Q145" s="49">
        <v>1547.6190476190477</v>
      </c>
      <c r="R145" s="49">
        <v>2380.9523809523807</v>
      </c>
      <c r="S145" s="49">
        <v>-2142.8571428571427</v>
      </c>
      <c r="T145" s="49">
        <v>2023.8095238095239</v>
      </c>
      <c r="U145" s="49">
        <v>-2619.0476190476193</v>
      </c>
      <c r="V145" s="49">
        <v>2500</v>
      </c>
      <c r="W145" s="49">
        <v>833.33333333333337</v>
      </c>
      <c r="X145" s="49">
        <v>-357.14285714285717</v>
      </c>
      <c r="Y145" s="49">
        <v>-1904.7619047619048</v>
      </c>
    </row>
    <row r="146" spans="12:25" x14ac:dyDescent="0.2">
      <c r="L146" s="49"/>
      <c r="M146" s="49">
        <v>3690.4761904761904</v>
      </c>
      <c r="N146" s="49">
        <v>4642.8571428571431</v>
      </c>
      <c r="O146" s="49">
        <v>4166.666666666667</v>
      </c>
      <c r="P146" s="49">
        <v>2261.9047619047619</v>
      </c>
      <c r="Q146" s="49">
        <v>1547.6190476190477</v>
      </c>
      <c r="R146" s="49">
        <v>2738.0952380952381</v>
      </c>
      <c r="S146" s="49">
        <v>2738.0952380952381</v>
      </c>
      <c r="T146" s="49">
        <v>2500</v>
      </c>
      <c r="U146" s="49">
        <v>1904.7619047619048</v>
      </c>
      <c r="V146" s="49">
        <v>1785.7142857142858</v>
      </c>
      <c r="W146" s="49">
        <v>-1547.6190476190477</v>
      </c>
      <c r="X146" s="49">
        <v>1309.5238095238096</v>
      </c>
      <c r="Y146" s="49">
        <v>2261.9047619047619</v>
      </c>
    </row>
    <row r="147" spans="12:25" x14ac:dyDescent="0.2">
      <c r="L147" s="49"/>
      <c r="M147" s="49">
        <v>3095.2380952380954</v>
      </c>
      <c r="N147" s="49">
        <v>2500</v>
      </c>
      <c r="O147" s="49">
        <v>1785.7142857142858</v>
      </c>
      <c r="P147" s="49">
        <v>1547.6190476190477</v>
      </c>
      <c r="Q147" s="49">
        <v>-2023.8095238095239</v>
      </c>
      <c r="R147" s="49">
        <v>357.14285714285717</v>
      </c>
      <c r="S147" s="49">
        <v>2738.0952380952381</v>
      </c>
      <c r="T147" s="49">
        <v>-1190.4761904761904</v>
      </c>
      <c r="U147" s="49">
        <v>3928.5714285714284</v>
      </c>
      <c r="V147" s="49">
        <v>-595.23809523809518</v>
      </c>
      <c r="W147" s="49">
        <v>4761.9047619047615</v>
      </c>
      <c r="X147" s="49">
        <v>3690.4761904761904</v>
      </c>
      <c r="Y147" s="49">
        <v>1071.4285714285713</v>
      </c>
    </row>
    <row r="148" spans="12:25" x14ac:dyDescent="0.2">
      <c r="L148" s="49"/>
      <c r="M148" s="49">
        <v>2619.0476190476193</v>
      </c>
      <c r="N148" s="49">
        <v>119.04761904761905</v>
      </c>
      <c r="O148" s="49">
        <v>119.04761904761905</v>
      </c>
      <c r="P148" s="49">
        <v>119.04761904761905</v>
      </c>
      <c r="Q148" s="49">
        <v>595.23809523809518</v>
      </c>
      <c r="R148" s="49">
        <v>-952.38095238095241</v>
      </c>
      <c r="S148" s="49">
        <v>-595.23809523809518</v>
      </c>
      <c r="T148" s="49">
        <v>-1309.5238095238096</v>
      </c>
      <c r="U148" s="49">
        <v>1547.6190476190477</v>
      </c>
      <c r="V148" s="49">
        <v>119.04761904761905</v>
      </c>
      <c r="W148" s="49">
        <v>1428.5714285714287</v>
      </c>
      <c r="X148" s="49">
        <v>1904.7619047619048</v>
      </c>
      <c r="Y148" s="49">
        <v>0</v>
      </c>
    </row>
    <row r="149" spans="12:25" x14ac:dyDescent="0.2">
      <c r="L149" s="49"/>
      <c r="M149" s="49">
        <v>-595.23809523809518</v>
      </c>
      <c r="N149" s="49">
        <v>-238.0952380952381</v>
      </c>
      <c r="O149" s="49">
        <v>714.28571428571433</v>
      </c>
      <c r="P149" s="49">
        <v>2857.1428571428573</v>
      </c>
      <c r="Q149" s="49">
        <v>2857.1428571428573</v>
      </c>
      <c r="R149" s="49">
        <v>1785.7142857142858</v>
      </c>
      <c r="S149" s="49">
        <v>3928.5714285714284</v>
      </c>
      <c r="T149" s="49">
        <v>-1428.5714285714287</v>
      </c>
      <c r="U149" s="49">
        <v>2857.1428571428573</v>
      </c>
      <c r="V149" s="49">
        <v>2619.0476190476193</v>
      </c>
      <c r="W149" s="49">
        <v>2857.1428571428573</v>
      </c>
      <c r="X149" s="49">
        <v>4404.7619047619046</v>
      </c>
      <c r="Y149" s="49">
        <v>238.0952380952381</v>
      </c>
    </row>
    <row r="150" spans="12:25" x14ac:dyDescent="0.2">
      <c r="L150" s="49"/>
      <c r="M150" s="49">
        <v>-2261.9047619047619</v>
      </c>
      <c r="N150" s="49">
        <v>2380.9523809523807</v>
      </c>
      <c r="O150" s="49">
        <v>-5595.2380952380954</v>
      </c>
      <c r="P150" s="49">
        <v>-357.14285714285717</v>
      </c>
      <c r="Q150" s="49">
        <v>-1904.7619047619048</v>
      </c>
      <c r="R150" s="49">
        <v>2023.8095238095239</v>
      </c>
      <c r="S150" s="49">
        <v>595.23809523809518</v>
      </c>
      <c r="T150" s="49">
        <v>4642.8571428571431</v>
      </c>
      <c r="U150" s="49">
        <v>952.38095238095241</v>
      </c>
      <c r="V150" s="49">
        <v>3333.3333333333335</v>
      </c>
      <c r="W150" s="49">
        <v>4523.8095238095239</v>
      </c>
      <c r="X150" s="49">
        <v>2619.0476190476193</v>
      </c>
      <c r="Y150" s="49">
        <v>357.14285714285717</v>
      </c>
    </row>
    <row r="151" spans="12:25" x14ac:dyDescent="0.2">
      <c r="L151" s="49"/>
      <c r="M151" s="49">
        <v>-238.0952380952381</v>
      </c>
      <c r="N151" s="49">
        <v>-2857.1428571428573</v>
      </c>
      <c r="O151" s="49">
        <v>-476.1904761904762</v>
      </c>
      <c r="P151" s="49">
        <v>-357.14285714285717</v>
      </c>
      <c r="Q151" s="49">
        <v>-357.14285714285717</v>
      </c>
      <c r="R151" s="49">
        <v>3809.5238095238096</v>
      </c>
      <c r="S151" s="49">
        <v>2261.9047619047619</v>
      </c>
      <c r="T151" s="49">
        <v>3571.4285714285716</v>
      </c>
      <c r="U151" s="49">
        <v>-595.23809523809518</v>
      </c>
      <c r="V151" s="49">
        <v>-119.04761904761905</v>
      </c>
      <c r="W151" s="49">
        <v>-833.33333333333337</v>
      </c>
      <c r="X151" s="49">
        <v>4642.8571428571431</v>
      </c>
      <c r="Y151" s="49">
        <v>357.14285714285717</v>
      </c>
    </row>
    <row r="152" spans="12:25" x14ac:dyDescent="0.2">
      <c r="L152" s="49"/>
      <c r="M152" s="49">
        <v>3452.3809523809523</v>
      </c>
      <c r="N152" s="49">
        <v>1309.5238095238096</v>
      </c>
      <c r="O152" s="49">
        <v>2857.1428571428573</v>
      </c>
      <c r="P152" s="49">
        <v>1785.7142857142858</v>
      </c>
      <c r="Q152" s="49">
        <v>2023.8095238095239</v>
      </c>
      <c r="R152" s="49">
        <v>3452.3809523809523</v>
      </c>
      <c r="S152" s="49">
        <v>-714.28571428571433</v>
      </c>
      <c r="T152" s="49">
        <v>4523.8095238095239</v>
      </c>
      <c r="U152" s="49">
        <v>-476.1904761904762</v>
      </c>
      <c r="V152" s="49">
        <v>952.38095238095241</v>
      </c>
      <c r="W152" s="49">
        <v>2857.1428571428573</v>
      </c>
      <c r="X152" s="49">
        <v>952.38095238095241</v>
      </c>
      <c r="Y152" s="49">
        <v>1309.5238095238096</v>
      </c>
    </row>
    <row r="153" spans="12:25" x14ac:dyDescent="0.2">
      <c r="L153" s="49"/>
      <c r="M153" s="49">
        <v>4404.7619047619046</v>
      </c>
      <c r="N153" s="49">
        <v>-238.0952380952381</v>
      </c>
      <c r="O153" s="49">
        <v>1309.5238095238096</v>
      </c>
      <c r="P153" s="49">
        <v>2261.9047619047619</v>
      </c>
      <c r="Q153" s="49">
        <v>952.38095238095241</v>
      </c>
      <c r="R153" s="49">
        <v>714.28571428571433</v>
      </c>
      <c r="S153" s="49">
        <v>1071.4285714285713</v>
      </c>
      <c r="T153" s="49">
        <v>1309.5238095238096</v>
      </c>
      <c r="U153" s="49">
        <v>2738.0952380952381</v>
      </c>
      <c r="V153" s="49">
        <v>4761.9047619047615</v>
      </c>
      <c r="W153" s="49">
        <v>595.23809523809518</v>
      </c>
      <c r="X153" s="49">
        <v>2857.1428571428573</v>
      </c>
      <c r="Y153" s="49">
        <v>-357.14285714285717</v>
      </c>
    </row>
    <row r="154" spans="12:25" x14ac:dyDescent="0.2">
      <c r="L154" s="49"/>
      <c r="M154" s="49">
        <v>3571.4285714285716</v>
      </c>
      <c r="N154" s="49">
        <v>2261.9047619047619</v>
      </c>
      <c r="O154" s="49">
        <v>714.28571428571433</v>
      </c>
      <c r="P154" s="49">
        <v>4166.666666666667</v>
      </c>
      <c r="Q154" s="49">
        <v>1428.5714285714287</v>
      </c>
      <c r="R154" s="49">
        <v>2380.9523809523807</v>
      </c>
      <c r="S154" s="49">
        <v>-2380.9523809523807</v>
      </c>
      <c r="T154" s="49">
        <v>2738.0952380952381</v>
      </c>
      <c r="U154" s="49">
        <v>476.1904761904762</v>
      </c>
      <c r="V154" s="49">
        <v>3690.4761904761904</v>
      </c>
      <c r="W154" s="49">
        <v>1547.6190476190477</v>
      </c>
      <c r="X154" s="49">
        <v>-238.0952380952381</v>
      </c>
      <c r="Y154" s="49">
        <v>357.14285714285717</v>
      </c>
    </row>
    <row r="155" spans="12:25" x14ac:dyDescent="0.2">
      <c r="L155" s="49"/>
      <c r="M155" s="49">
        <v>2142.8571428571427</v>
      </c>
      <c r="N155" s="49">
        <v>2738.0952380952381</v>
      </c>
      <c r="O155" s="49">
        <v>2380.9523809523807</v>
      </c>
      <c r="P155" s="49">
        <v>4166.666666666667</v>
      </c>
      <c r="Q155" s="49">
        <v>2023.8095238095239</v>
      </c>
      <c r="R155" s="49">
        <v>3214.2857142857142</v>
      </c>
      <c r="S155" s="49">
        <v>-119.04761904761905</v>
      </c>
      <c r="T155" s="49">
        <v>2261.9047619047619</v>
      </c>
      <c r="U155" s="49">
        <v>2380.9523809523807</v>
      </c>
      <c r="V155" s="49">
        <v>476.1904761904762</v>
      </c>
      <c r="W155" s="49">
        <v>1547.6190476190477</v>
      </c>
      <c r="X155" s="49">
        <v>3333.3333333333335</v>
      </c>
      <c r="Y155" s="49">
        <v>2619.0476190476193</v>
      </c>
    </row>
    <row r="156" spans="12:25" x14ac:dyDescent="0.2">
      <c r="L156" s="49"/>
      <c r="M156" s="49">
        <v>1428.5714285714287</v>
      </c>
      <c r="N156" s="49">
        <v>3809.5238095238096</v>
      </c>
      <c r="O156" s="49">
        <v>2380.9523809523807</v>
      </c>
      <c r="P156" s="49">
        <v>2380.9523809523807</v>
      </c>
      <c r="Q156" s="49">
        <v>-595.23809523809518</v>
      </c>
      <c r="R156" s="49">
        <v>2857.1428571428573</v>
      </c>
      <c r="S156" s="49">
        <v>714.28571428571433</v>
      </c>
      <c r="T156" s="49">
        <v>4761.9047619047615</v>
      </c>
      <c r="U156" s="49">
        <v>-476.1904761904762</v>
      </c>
      <c r="V156" s="49">
        <v>1428.5714285714287</v>
      </c>
      <c r="W156" s="49">
        <v>1071.4285714285713</v>
      </c>
      <c r="X156" s="49">
        <v>714.28571428571433</v>
      </c>
      <c r="Y156" s="49">
        <v>357.14285714285717</v>
      </c>
    </row>
    <row r="157" spans="12:25" x14ac:dyDescent="0.2">
      <c r="L157" s="49"/>
      <c r="M157" s="49">
        <v>1309.5238095238096</v>
      </c>
      <c r="N157" s="49">
        <v>952.38095238095241</v>
      </c>
      <c r="O157" s="49">
        <v>952.38095238095241</v>
      </c>
      <c r="P157" s="49">
        <v>1190.4761904761904</v>
      </c>
      <c r="Q157" s="49">
        <v>2976.1904761904761</v>
      </c>
      <c r="R157" s="49">
        <v>4166.666666666667</v>
      </c>
      <c r="S157" s="49">
        <v>2261.9047619047619</v>
      </c>
      <c r="T157" s="49">
        <v>1666.6666666666667</v>
      </c>
      <c r="U157" s="49">
        <v>-1071.4285714285713</v>
      </c>
      <c r="V157" s="49">
        <v>1190.4761904761904</v>
      </c>
      <c r="W157" s="49">
        <v>2976.1904761904761</v>
      </c>
      <c r="X157" s="49">
        <v>3571.4285714285716</v>
      </c>
      <c r="Y157" s="49">
        <v>-595.23809523809518</v>
      </c>
    </row>
    <row r="158" spans="12:25" x14ac:dyDescent="0.2">
      <c r="L158" s="49"/>
      <c r="M158" s="49">
        <v>4523.8095238095239</v>
      </c>
      <c r="N158" s="49">
        <v>-5000</v>
      </c>
      <c r="O158" s="49">
        <v>2619.0476190476193</v>
      </c>
      <c r="P158" s="49">
        <v>1666.6666666666667</v>
      </c>
      <c r="Q158" s="49">
        <v>833.33333333333337</v>
      </c>
      <c r="R158" s="49">
        <v>3809.5238095238096</v>
      </c>
      <c r="S158" s="49">
        <v>1785.7142857142858</v>
      </c>
      <c r="T158" s="49">
        <v>2619.0476190476193</v>
      </c>
      <c r="U158" s="49">
        <v>1904.7619047619048</v>
      </c>
      <c r="V158" s="49">
        <v>4166.666666666667</v>
      </c>
      <c r="W158" s="49">
        <v>0</v>
      </c>
      <c r="X158" s="49">
        <v>-238.0952380952381</v>
      </c>
      <c r="Y158" s="49">
        <v>-2023.8095238095239</v>
      </c>
    </row>
    <row r="159" spans="12:25" x14ac:dyDescent="0.2">
      <c r="L159" s="49"/>
      <c r="M159" s="49">
        <v>4047.6190476190477</v>
      </c>
      <c r="N159" s="49">
        <v>-1071.4285714285713</v>
      </c>
      <c r="O159" s="49">
        <v>833.33333333333337</v>
      </c>
      <c r="P159" s="49">
        <v>1190.4761904761904</v>
      </c>
      <c r="Q159" s="49">
        <v>4642.8571428571431</v>
      </c>
      <c r="R159" s="49">
        <v>1785.7142857142858</v>
      </c>
      <c r="S159" s="49">
        <v>1547.6190476190477</v>
      </c>
      <c r="T159" s="49">
        <v>3095.2380952380954</v>
      </c>
      <c r="U159" s="49">
        <v>833.33333333333337</v>
      </c>
      <c r="V159" s="49">
        <v>2857.1428571428573</v>
      </c>
      <c r="W159" s="49">
        <v>1904.7619047619048</v>
      </c>
      <c r="X159" s="49">
        <v>714.28571428571433</v>
      </c>
      <c r="Y159" s="49">
        <v>1190.4761904761904</v>
      </c>
    </row>
    <row r="160" spans="12:25" x14ac:dyDescent="0.2">
      <c r="L160" s="49"/>
      <c r="M160" s="49">
        <v>2619.0476190476193</v>
      </c>
      <c r="N160" s="49">
        <v>2500</v>
      </c>
      <c r="O160" s="49">
        <v>1190.4761904761904</v>
      </c>
      <c r="P160" s="49">
        <v>2738.0952380952381</v>
      </c>
      <c r="Q160" s="49">
        <v>1904.7619047619048</v>
      </c>
      <c r="R160" s="49">
        <v>1904.7619047619048</v>
      </c>
      <c r="S160" s="49">
        <v>1904.7619047619048</v>
      </c>
      <c r="T160" s="49">
        <v>3571.4285714285716</v>
      </c>
      <c r="U160" s="49">
        <v>1547.6190476190477</v>
      </c>
      <c r="V160" s="49">
        <v>595.23809523809518</v>
      </c>
      <c r="W160" s="49">
        <v>2500</v>
      </c>
      <c r="X160" s="49">
        <v>4166.666666666667</v>
      </c>
      <c r="Y160" s="49">
        <v>1071.4285714285713</v>
      </c>
    </row>
    <row r="161" spans="12:25" x14ac:dyDescent="0.2">
      <c r="L161" s="49"/>
      <c r="M161" s="49">
        <v>2261.9047619047619</v>
      </c>
      <c r="N161" s="49">
        <v>119.04761904761905</v>
      </c>
      <c r="O161" s="49">
        <v>1666.6666666666667</v>
      </c>
      <c r="P161" s="49">
        <v>4761.9047619047615</v>
      </c>
      <c r="Q161" s="49">
        <v>833.33333333333337</v>
      </c>
      <c r="R161" s="49">
        <v>2500</v>
      </c>
      <c r="S161" s="49">
        <v>-357.14285714285717</v>
      </c>
      <c r="T161" s="49">
        <v>4285.7142857142853</v>
      </c>
      <c r="U161" s="49">
        <v>1904.7619047619048</v>
      </c>
      <c r="V161" s="49">
        <v>1309.5238095238096</v>
      </c>
      <c r="W161" s="49">
        <v>833.33333333333337</v>
      </c>
      <c r="X161" s="49">
        <v>1309.5238095238096</v>
      </c>
      <c r="Y161" s="49">
        <v>1309.5238095238096</v>
      </c>
    </row>
    <row r="162" spans="12:25" x14ac:dyDescent="0.2">
      <c r="L162" s="49"/>
      <c r="M162" s="49">
        <v>2976.1904761904761</v>
      </c>
      <c r="N162" s="49">
        <v>-595.23809523809518</v>
      </c>
      <c r="O162" s="49">
        <v>1071.4285714285713</v>
      </c>
      <c r="P162" s="49">
        <v>0</v>
      </c>
      <c r="Q162" s="49">
        <v>1428.5714285714287</v>
      </c>
      <c r="R162" s="49">
        <v>4047.6190476190477</v>
      </c>
      <c r="S162" s="49">
        <v>2380.9523809523807</v>
      </c>
      <c r="T162" s="49">
        <v>2261.9047619047619</v>
      </c>
      <c r="U162" s="49">
        <v>476.1904761904762</v>
      </c>
      <c r="V162" s="49">
        <v>3690.4761904761904</v>
      </c>
      <c r="W162" s="49">
        <v>4285.7142857142853</v>
      </c>
      <c r="X162" s="49">
        <v>2857.1428571428573</v>
      </c>
      <c r="Y162" s="49">
        <v>714.28571428571433</v>
      </c>
    </row>
    <row r="163" spans="12:25" x14ac:dyDescent="0.2">
      <c r="L163" s="49"/>
      <c r="M163" s="49">
        <v>1071.4285714285713</v>
      </c>
      <c r="N163" s="49">
        <v>2142.8571428571427</v>
      </c>
      <c r="O163" s="49">
        <v>-5595.2380952380954</v>
      </c>
      <c r="P163" s="49">
        <v>-238.0952380952381</v>
      </c>
      <c r="Q163" s="49">
        <v>238.0952380952381</v>
      </c>
      <c r="R163" s="49">
        <v>714.28571428571433</v>
      </c>
      <c r="S163" s="49">
        <v>2500</v>
      </c>
      <c r="T163" s="49">
        <v>4642.8571428571431</v>
      </c>
      <c r="U163" s="49">
        <v>1190.4761904761904</v>
      </c>
      <c r="V163" s="49">
        <v>2738.0952380952381</v>
      </c>
      <c r="W163" s="49">
        <v>1071.4285714285713</v>
      </c>
      <c r="X163" s="49">
        <v>-476.1904761904762</v>
      </c>
      <c r="Y163" s="49">
        <v>2857.1428571428573</v>
      </c>
    </row>
    <row r="164" spans="12:25" x14ac:dyDescent="0.2">
      <c r="L164" s="49"/>
      <c r="M164" s="49">
        <v>1785.7142857142858</v>
      </c>
      <c r="N164" s="49">
        <v>476.1904761904762</v>
      </c>
      <c r="O164" s="49">
        <v>1428.5714285714287</v>
      </c>
      <c r="P164" s="49">
        <v>0</v>
      </c>
      <c r="Q164" s="49">
        <v>-238.0952380952381</v>
      </c>
      <c r="R164" s="49">
        <v>-238.0952380952381</v>
      </c>
      <c r="S164" s="49">
        <v>3095.2380952380954</v>
      </c>
      <c r="T164" s="49">
        <v>2261.9047619047619</v>
      </c>
      <c r="U164" s="49">
        <v>3095.2380952380954</v>
      </c>
      <c r="V164" s="49">
        <v>-2500</v>
      </c>
      <c r="W164" s="49">
        <v>2738.0952380952381</v>
      </c>
      <c r="X164" s="49">
        <v>1071.4285714285713</v>
      </c>
      <c r="Y164" s="49">
        <v>2380.9523809523807</v>
      </c>
    </row>
    <row r="165" spans="12:25" x14ac:dyDescent="0.2">
      <c r="L165" s="49"/>
      <c r="M165" s="49">
        <v>1904.7619047619048</v>
      </c>
      <c r="N165" s="49">
        <v>1190.4761904761904</v>
      </c>
      <c r="O165" s="49">
        <v>1785.7142857142858</v>
      </c>
      <c r="P165" s="49">
        <v>119.04761904761905</v>
      </c>
      <c r="Q165" s="49">
        <v>1190.4761904761904</v>
      </c>
      <c r="R165" s="49">
        <v>2500</v>
      </c>
      <c r="S165" s="49">
        <v>2142.8571428571427</v>
      </c>
      <c r="T165" s="49">
        <v>2261.9047619047619</v>
      </c>
      <c r="U165" s="49">
        <v>1309.5238095238096</v>
      </c>
      <c r="V165" s="49">
        <v>2857.1428571428573</v>
      </c>
      <c r="W165" s="49">
        <v>3214.2857142857142</v>
      </c>
      <c r="X165" s="49">
        <v>-119.04761904761905</v>
      </c>
      <c r="Y165" s="49">
        <v>3333.3333333333335</v>
      </c>
    </row>
    <row r="166" spans="12:25" x14ac:dyDescent="0.2">
      <c r="L166" s="49"/>
      <c r="M166" s="49">
        <v>2857.1428571428573</v>
      </c>
      <c r="N166" s="49">
        <v>476.1904761904762</v>
      </c>
      <c r="O166" s="49">
        <v>595.23809523809518</v>
      </c>
      <c r="P166" s="49">
        <v>833.33333333333337</v>
      </c>
      <c r="Q166" s="49">
        <v>3452.3809523809523</v>
      </c>
      <c r="R166" s="49">
        <v>833.33333333333337</v>
      </c>
      <c r="S166" s="49">
        <v>0</v>
      </c>
      <c r="T166" s="49">
        <v>1428.5714285714287</v>
      </c>
      <c r="U166" s="49">
        <v>1071.4285714285713</v>
      </c>
      <c r="V166" s="49">
        <v>3333.3333333333335</v>
      </c>
      <c r="W166" s="49">
        <v>3571.4285714285716</v>
      </c>
      <c r="X166" s="49">
        <v>4523.8095238095239</v>
      </c>
      <c r="Y166" s="49">
        <v>4523.8095238095239</v>
      </c>
    </row>
    <row r="167" spans="12:25" x14ac:dyDescent="0.2">
      <c r="L167" s="49"/>
      <c r="M167" s="49">
        <v>1190.4761904761904</v>
      </c>
      <c r="N167" s="49">
        <v>4642.8571428571431</v>
      </c>
      <c r="O167" s="49">
        <v>1666.6666666666667</v>
      </c>
      <c r="P167" s="49">
        <v>2857.1428571428573</v>
      </c>
      <c r="Q167" s="49">
        <v>1071.4285714285713</v>
      </c>
      <c r="R167" s="49">
        <v>952.38095238095241</v>
      </c>
      <c r="S167" s="49">
        <v>1904.7619047619048</v>
      </c>
      <c r="T167" s="49">
        <v>2500</v>
      </c>
      <c r="U167" s="49">
        <v>714.28571428571433</v>
      </c>
      <c r="V167" s="49">
        <v>2738.0952380952381</v>
      </c>
      <c r="W167" s="49">
        <v>952.38095238095241</v>
      </c>
      <c r="X167" s="49">
        <v>1785.7142857142858</v>
      </c>
      <c r="Y167" s="49">
        <v>1309.5238095238096</v>
      </c>
    </row>
    <row r="168" spans="12:25" x14ac:dyDescent="0.2">
      <c r="L168" s="49"/>
      <c r="M168" s="49">
        <v>1785.7142857142858</v>
      </c>
      <c r="N168" s="49">
        <v>833.33333333333337</v>
      </c>
      <c r="O168" s="49">
        <v>3928.5714285714284</v>
      </c>
      <c r="P168" s="49">
        <v>-1428.5714285714287</v>
      </c>
      <c r="Q168" s="49">
        <v>4166.666666666667</v>
      </c>
      <c r="R168" s="49">
        <v>4047.6190476190477</v>
      </c>
      <c r="S168" s="49">
        <v>1904.7619047619048</v>
      </c>
      <c r="T168" s="49">
        <v>-4404.7619047619046</v>
      </c>
      <c r="U168" s="49">
        <v>2738.0952380952381</v>
      </c>
      <c r="V168" s="49">
        <v>4523.8095238095239</v>
      </c>
      <c r="W168" s="49">
        <v>714.28571428571433</v>
      </c>
      <c r="X168" s="49">
        <v>2738.0952380952381</v>
      </c>
      <c r="Y168" s="49">
        <v>-2619.0476190476193</v>
      </c>
    </row>
    <row r="169" spans="12:25" x14ac:dyDescent="0.2">
      <c r="L169" s="49"/>
      <c r="M169" s="49">
        <v>2380.9523809523807</v>
      </c>
      <c r="N169" s="49">
        <v>4047.6190476190477</v>
      </c>
      <c r="O169" s="49">
        <v>2261.9047619047619</v>
      </c>
      <c r="P169" s="49">
        <v>-2142.8571428571427</v>
      </c>
      <c r="Q169" s="49">
        <v>-238.0952380952381</v>
      </c>
      <c r="R169" s="49">
        <v>1666.6666666666667</v>
      </c>
      <c r="S169" s="49">
        <v>2261.9047619047619</v>
      </c>
      <c r="T169" s="49">
        <v>2023.8095238095239</v>
      </c>
      <c r="U169" s="49">
        <v>2619.0476190476193</v>
      </c>
      <c r="V169" s="49">
        <v>2142.8571428571427</v>
      </c>
      <c r="W169" s="49">
        <v>2380.9523809523807</v>
      </c>
      <c r="X169" s="49">
        <v>833.33333333333337</v>
      </c>
      <c r="Y169" s="49">
        <v>3809.5238095238096</v>
      </c>
    </row>
    <row r="170" spans="12:25" x14ac:dyDescent="0.2">
      <c r="L170" s="49"/>
      <c r="M170" s="49">
        <v>1190.4761904761904</v>
      </c>
      <c r="N170" s="49">
        <v>2380.9523809523807</v>
      </c>
      <c r="O170" s="49">
        <v>-1666.6666666666667</v>
      </c>
      <c r="P170" s="49">
        <v>3214.2857142857142</v>
      </c>
      <c r="Q170" s="49">
        <v>3452.3809523809523</v>
      </c>
      <c r="R170" s="49">
        <v>4404.7619047619046</v>
      </c>
      <c r="S170" s="49">
        <v>2261.9047619047619</v>
      </c>
      <c r="T170" s="49">
        <v>2500</v>
      </c>
      <c r="U170" s="49">
        <v>3333.3333333333335</v>
      </c>
      <c r="V170" s="49">
        <v>2142.8571428571427</v>
      </c>
      <c r="W170" s="49">
        <v>-357.14285714285717</v>
      </c>
      <c r="X170" s="49">
        <v>-238.0952380952381</v>
      </c>
      <c r="Y170" s="49">
        <v>833.33333333333337</v>
      </c>
    </row>
    <row r="171" spans="12:25" x14ac:dyDescent="0.2">
      <c r="L171" s="49"/>
      <c r="M171" s="49">
        <v>-119.04761904761905</v>
      </c>
      <c r="N171" s="49">
        <v>4761.9047619047615</v>
      </c>
      <c r="O171" s="49">
        <v>-238.0952380952381</v>
      </c>
      <c r="P171" s="49">
        <v>833.33333333333337</v>
      </c>
      <c r="Q171" s="49">
        <v>357.14285714285717</v>
      </c>
      <c r="R171" s="49">
        <v>4166.666666666667</v>
      </c>
      <c r="S171" s="49">
        <v>-2380.9523809523807</v>
      </c>
      <c r="T171" s="49">
        <v>2380.9523809523807</v>
      </c>
      <c r="U171" s="49">
        <v>1190.4761904761904</v>
      </c>
      <c r="V171" s="49">
        <v>595.23809523809518</v>
      </c>
      <c r="W171" s="49">
        <v>714.28571428571433</v>
      </c>
      <c r="X171" s="49">
        <v>4404.7619047619046</v>
      </c>
      <c r="Y171" s="49">
        <v>2142.8571428571427</v>
      </c>
    </row>
    <row r="172" spans="12:25" x14ac:dyDescent="0.2">
      <c r="L172" s="49"/>
      <c r="M172" s="49">
        <v>595.23809523809518</v>
      </c>
      <c r="N172" s="49">
        <v>2380.9523809523807</v>
      </c>
      <c r="O172" s="49">
        <v>3095.2380952380954</v>
      </c>
      <c r="P172" s="49">
        <v>1904.7619047619048</v>
      </c>
      <c r="Q172" s="49">
        <v>1071.4285714285713</v>
      </c>
      <c r="R172" s="49">
        <v>833.33333333333337</v>
      </c>
      <c r="S172" s="49">
        <v>-238.0952380952381</v>
      </c>
      <c r="T172" s="49">
        <v>-952.38095238095241</v>
      </c>
      <c r="U172" s="49">
        <v>3214.2857142857142</v>
      </c>
      <c r="V172" s="49">
        <v>-2857.1428571428573</v>
      </c>
      <c r="W172" s="49">
        <v>2142.8571428571427</v>
      </c>
      <c r="X172" s="49">
        <v>-1071.4285714285713</v>
      </c>
      <c r="Y172" s="49">
        <v>-119.04761904761905</v>
      </c>
    </row>
    <row r="173" spans="12:25" x14ac:dyDescent="0.2">
      <c r="L173" s="49"/>
      <c r="M173" s="49">
        <v>2261.9047619047619</v>
      </c>
      <c r="N173" s="49">
        <v>2023.8095238095239</v>
      </c>
      <c r="O173" s="49">
        <v>238.0952380952381</v>
      </c>
      <c r="P173" s="49">
        <v>476.1904761904762</v>
      </c>
      <c r="Q173" s="49">
        <v>357.14285714285717</v>
      </c>
      <c r="R173" s="49">
        <v>476.1904761904762</v>
      </c>
      <c r="S173" s="49">
        <v>2857.1428571428573</v>
      </c>
      <c r="T173" s="49">
        <v>-833.33333333333337</v>
      </c>
      <c r="U173" s="49">
        <v>1309.5238095238096</v>
      </c>
      <c r="V173" s="49">
        <v>-952.38095238095241</v>
      </c>
      <c r="W173" s="49">
        <v>4285.7142857142853</v>
      </c>
      <c r="X173" s="49">
        <v>1785.7142857142858</v>
      </c>
      <c r="Y173" s="49">
        <v>3452.3809523809523</v>
      </c>
    </row>
    <row r="174" spans="12:25" x14ac:dyDescent="0.2">
      <c r="L174" s="49"/>
      <c r="M174" s="49">
        <v>1190.4761904761904</v>
      </c>
      <c r="N174" s="49">
        <v>1071.4285714285713</v>
      </c>
      <c r="O174" s="49">
        <v>1904.7619047619048</v>
      </c>
      <c r="P174" s="49">
        <v>3333.3333333333335</v>
      </c>
      <c r="Q174" s="49">
        <v>4047.6190476190477</v>
      </c>
      <c r="R174" s="49">
        <v>2142.8571428571427</v>
      </c>
      <c r="S174" s="49">
        <v>238.0952380952381</v>
      </c>
      <c r="T174" s="49">
        <v>1309.5238095238096</v>
      </c>
      <c r="U174" s="49">
        <v>2976.1904761904761</v>
      </c>
      <c r="V174" s="49">
        <v>3214.2857142857142</v>
      </c>
      <c r="W174" s="49">
        <v>-2500</v>
      </c>
      <c r="X174" s="49">
        <v>3214.2857142857142</v>
      </c>
      <c r="Y174" s="49">
        <v>-1071.4285714285713</v>
      </c>
    </row>
    <row r="175" spans="12:25" x14ac:dyDescent="0.2">
      <c r="L175" s="49"/>
      <c r="M175" s="49">
        <v>2142.8571428571427</v>
      </c>
      <c r="N175" s="49">
        <v>4404.7619047619046</v>
      </c>
      <c r="O175" s="49">
        <v>2142.8571428571427</v>
      </c>
      <c r="P175" s="49">
        <v>-2142.8571428571427</v>
      </c>
      <c r="Q175" s="49">
        <v>1309.5238095238096</v>
      </c>
      <c r="R175" s="49">
        <v>2976.1904761904761</v>
      </c>
      <c r="S175" s="49">
        <v>2857.1428571428573</v>
      </c>
      <c r="T175" s="49">
        <v>-238.0952380952381</v>
      </c>
      <c r="U175" s="49">
        <v>-3214.2857142857142</v>
      </c>
      <c r="V175" s="49">
        <v>2738.0952380952381</v>
      </c>
      <c r="W175" s="49">
        <v>1666.6666666666667</v>
      </c>
      <c r="X175" s="49">
        <v>4404.7619047619046</v>
      </c>
      <c r="Y175" s="49">
        <v>0</v>
      </c>
    </row>
    <row r="176" spans="12:25" x14ac:dyDescent="0.2">
      <c r="L176" s="49"/>
      <c r="M176" s="49">
        <v>595.23809523809518</v>
      </c>
      <c r="N176" s="49">
        <v>-476.1904761904762</v>
      </c>
      <c r="O176" s="49">
        <v>2619.0476190476193</v>
      </c>
      <c r="P176" s="49">
        <v>2976.1904761904761</v>
      </c>
      <c r="Q176" s="49">
        <v>1785.7142857142858</v>
      </c>
      <c r="R176" s="49">
        <v>-4880.9523809523807</v>
      </c>
      <c r="S176" s="49">
        <v>2142.8571428571427</v>
      </c>
      <c r="T176" s="49">
        <v>1309.5238095238096</v>
      </c>
      <c r="U176" s="49">
        <v>1666.6666666666667</v>
      </c>
      <c r="V176" s="49">
        <v>595.23809523809518</v>
      </c>
      <c r="W176" s="49">
        <v>2738.0952380952381</v>
      </c>
      <c r="X176" s="49">
        <v>3809.5238095238096</v>
      </c>
      <c r="Y176" s="49">
        <v>4404.7619047619046</v>
      </c>
    </row>
    <row r="177" spans="12:25" x14ac:dyDescent="0.2">
      <c r="L177" s="49"/>
      <c r="M177" s="49">
        <v>4523.8095238095239</v>
      </c>
      <c r="N177" s="49">
        <v>238.0952380952381</v>
      </c>
      <c r="O177" s="49">
        <v>-595.23809523809518</v>
      </c>
      <c r="P177" s="49">
        <v>2380.9523809523807</v>
      </c>
      <c r="Q177" s="49">
        <v>2500</v>
      </c>
      <c r="R177" s="49">
        <v>2857.1428571428573</v>
      </c>
      <c r="S177" s="49">
        <v>595.23809523809518</v>
      </c>
      <c r="T177" s="49">
        <v>2619.0476190476193</v>
      </c>
      <c r="U177" s="49">
        <v>1904.7619047619048</v>
      </c>
      <c r="V177" s="49">
        <v>4761.9047619047615</v>
      </c>
      <c r="W177" s="49">
        <v>0</v>
      </c>
      <c r="X177" s="49">
        <v>1785.7142857142858</v>
      </c>
      <c r="Y177" s="49">
        <v>-2500</v>
      </c>
    </row>
    <row r="178" spans="12:25" x14ac:dyDescent="0.2">
      <c r="L178" s="49"/>
      <c r="M178" s="49">
        <v>-119.04761904761905</v>
      </c>
      <c r="N178" s="49">
        <v>119.04761904761905</v>
      </c>
      <c r="O178" s="49">
        <v>1309.5238095238096</v>
      </c>
      <c r="P178" s="49">
        <v>-2261.9047619047619</v>
      </c>
      <c r="Q178" s="49">
        <v>1666.6666666666667</v>
      </c>
      <c r="R178" s="49">
        <v>2738.0952380952381</v>
      </c>
      <c r="S178" s="49">
        <v>0</v>
      </c>
      <c r="T178" s="49">
        <v>3333.3333333333335</v>
      </c>
      <c r="U178" s="49">
        <v>-476.1904761904762</v>
      </c>
      <c r="V178" s="49">
        <v>1666.6666666666667</v>
      </c>
      <c r="W178" s="49">
        <v>2619.0476190476193</v>
      </c>
      <c r="X178" s="49">
        <v>2261.9047619047619</v>
      </c>
      <c r="Y178" s="49">
        <v>-595.23809523809518</v>
      </c>
    </row>
    <row r="179" spans="12:25" x14ac:dyDescent="0.2">
      <c r="L179" s="49"/>
      <c r="M179" s="49">
        <v>2380.9523809523807</v>
      </c>
      <c r="N179" s="49">
        <v>952.38095238095241</v>
      </c>
      <c r="O179" s="49">
        <v>1785.7142857142858</v>
      </c>
      <c r="P179" s="49">
        <v>2619.0476190476193</v>
      </c>
      <c r="Q179" s="49">
        <v>2738.0952380952381</v>
      </c>
      <c r="R179" s="49">
        <v>1547.6190476190477</v>
      </c>
      <c r="S179" s="49">
        <v>1904.7619047619048</v>
      </c>
      <c r="T179" s="49">
        <v>1190.4761904761904</v>
      </c>
      <c r="U179" s="49">
        <v>2023.8095238095239</v>
      </c>
      <c r="V179" s="49">
        <v>1190.4761904761904</v>
      </c>
      <c r="W179" s="49">
        <v>-1904.7619047619048</v>
      </c>
      <c r="X179" s="49">
        <v>1904.7619047619048</v>
      </c>
      <c r="Y179" s="49">
        <v>2261.9047619047619</v>
      </c>
    </row>
    <row r="180" spans="12:25" x14ac:dyDescent="0.2">
      <c r="L180" s="49"/>
      <c r="M180" s="49">
        <v>1785.7142857142858</v>
      </c>
      <c r="N180" s="49">
        <v>1547.6190476190477</v>
      </c>
      <c r="O180" s="49">
        <v>4761.9047619047615</v>
      </c>
      <c r="P180" s="49">
        <v>-238.0952380952381</v>
      </c>
      <c r="Q180" s="49">
        <v>4285.7142857142853</v>
      </c>
      <c r="R180" s="49">
        <v>476.1904761904762</v>
      </c>
      <c r="S180" s="49">
        <v>714.28571428571433</v>
      </c>
      <c r="T180" s="49">
        <v>1428.5714285714287</v>
      </c>
      <c r="U180" s="49">
        <v>-1071.4285714285713</v>
      </c>
      <c r="V180" s="49">
        <v>4047.6190476190477</v>
      </c>
      <c r="W180" s="49">
        <v>1785.7142857142858</v>
      </c>
      <c r="X180" s="49">
        <v>1785.7142857142858</v>
      </c>
      <c r="Y180" s="49">
        <v>1309.5238095238096</v>
      </c>
    </row>
    <row r="181" spans="12:25" x14ac:dyDescent="0.2">
      <c r="L181" s="49"/>
      <c r="M181" s="49">
        <v>-952.38095238095241</v>
      </c>
      <c r="N181" s="49">
        <v>4761.9047619047615</v>
      </c>
      <c r="O181" s="49">
        <v>1428.5714285714287</v>
      </c>
      <c r="P181" s="49">
        <v>4761.9047619047615</v>
      </c>
      <c r="Q181" s="49">
        <v>3690.4761904761904</v>
      </c>
      <c r="R181" s="49">
        <v>4166.666666666667</v>
      </c>
      <c r="S181" s="49">
        <v>2738.0952380952381</v>
      </c>
      <c r="T181" s="49">
        <v>4285.7142857142853</v>
      </c>
      <c r="U181" s="49">
        <v>2261.9047619047619</v>
      </c>
      <c r="V181" s="49">
        <v>3333.3333333333335</v>
      </c>
      <c r="W181" s="49">
        <v>1071.4285714285713</v>
      </c>
      <c r="X181" s="49">
        <v>1071.4285714285713</v>
      </c>
      <c r="Y181" s="49">
        <v>714.28571428571433</v>
      </c>
    </row>
    <row r="182" spans="12:25" x14ac:dyDescent="0.2">
      <c r="L182" s="49"/>
      <c r="M182" s="49">
        <v>2857.1428571428573</v>
      </c>
      <c r="N182" s="49">
        <v>-476.1904761904762</v>
      </c>
      <c r="O182" s="49">
        <v>2142.8571428571427</v>
      </c>
      <c r="P182" s="49">
        <v>4761.9047619047615</v>
      </c>
      <c r="Q182" s="49">
        <v>4523.8095238095239</v>
      </c>
      <c r="R182" s="49">
        <v>1904.7619047619048</v>
      </c>
      <c r="S182" s="49">
        <v>-595.23809523809518</v>
      </c>
      <c r="T182" s="49">
        <v>2261.9047619047619</v>
      </c>
      <c r="U182" s="49">
        <v>4523.8095238095239</v>
      </c>
      <c r="V182" s="49">
        <v>-476.1904761904762</v>
      </c>
      <c r="W182" s="49">
        <v>2380.9523809523807</v>
      </c>
      <c r="X182" s="49">
        <v>714.28571428571433</v>
      </c>
      <c r="Y182" s="49">
        <v>2023.8095238095239</v>
      </c>
    </row>
    <row r="183" spans="12:25" x14ac:dyDescent="0.2">
      <c r="L183" s="49"/>
      <c r="M183" s="49">
        <v>1666.6666666666667</v>
      </c>
      <c r="N183" s="49">
        <v>1785.7142857142858</v>
      </c>
      <c r="O183" s="49">
        <v>1190.4761904761904</v>
      </c>
      <c r="P183" s="49">
        <v>2380.9523809523807</v>
      </c>
      <c r="Q183" s="49">
        <v>2738.0952380952381</v>
      </c>
      <c r="R183" s="49">
        <v>833.33333333333337</v>
      </c>
      <c r="S183" s="49">
        <v>833.33333333333337</v>
      </c>
      <c r="T183" s="49">
        <v>1309.5238095238096</v>
      </c>
      <c r="U183" s="49">
        <v>238.0952380952381</v>
      </c>
      <c r="V183" s="49">
        <v>-5357.1428571428569</v>
      </c>
      <c r="W183" s="49">
        <v>2380.9523809523807</v>
      </c>
      <c r="X183" s="49">
        <v>1904.7619047619048</v>
      </c>
      <c r="Y183" s="49">
        <v>595.23809523809518</v>
      </c>
    </row>
    <row r="184" spans="12:25" x14ac:dyDescent="0.2">
      <c r="L184" s="49"/>
      <c r="M184" s="49">
        <v>-2738.0952380952381</v>
      </c>
      <c r="N184" s="49">
        <v>119.04761904761905</v>
      </c>
      <c r="O184" s="49">
        <v>-595.23809523809518</v>
      </c>
      <c r="P184" s="49">
        <v>2142.8571428571427</v>
      </c>
      <c r="Q184" s="49">
        <v>2023.8095238095239</v>
      </c>
      <c r="R184" s="49">
        <v>2261.9047619047619</v>
      </c>
      <c r="S184" s="49">
        <v>-595.23809523809518</v>
      </c>
      <c r="T184" s="49">
        <v>1547.6190476190477</v>
      </c>
      <c r="U184" s="49">
        <v>2261.9047619047619</v>
      </c>
      <c r="V184" s="49">
        <v>595.23809523809518</v>
      </c>
      <c r="W184" s="49">
        <v>3809.5238095238096</v>
      </c>
      <c r="X184" s="49">
        <v>2738.0952380952381</v>
      </c>
      <c r="Y184" s="49">
        <v>714.28571428571433</v>
      </c>
    </row>
    <row r="185" spans="12:25" x14ac:dyDescent="0.2">
      <c r="L185" s="49"/>
      <c r="M185" s="49">
        <v>3214.2857142857142</v>
      </c>
      <c r="N185" s="49">
        <v>833.33333333333337</v>
      </c>
      <c r="O185" s="49">
        <v>-1547.6190476190477</v>
      </c>
      <c r="P185" s="49">
        <v>3214.2857142857142</v>
      </c>
      <c r="Q185" s="49">
        <v>4761.9047619047615</v>
      </c>
      <c r="R185" s="49">
        <v>-119.04761904761905</v>
      </c>
      <c r="S185" s="49">
        <v>3214.2857142857142</v>
      </c>
      <c r="T185" s="49">
        <v>1785.7142857142858</v>
      </c>
      <c r="U185" s="49">
        <v>2857.1428571428573</v>
      </c>
      <c r="V185" s="49">
        <v>0</v>
      </c>
      <c r="W185" s="49">
        <v>952.38095238095241</v>
      </c>
      <c r="X185" s="49">
        <v>2261.9047619047619</v>
      </c>
      <c r="Y185" s="49">
        <v>2380.9523809523807</v>
      </c>
    </row>
    <row r="186" spans="12:25" x14ac:dyDescent="0.2">
      <c r="L186" s="49"/>
      <c r="M186" s="49">
        <v>-357.14285714285717</v>
      </c>
      <c r="N186" s="49">
        <v>595.23809523809518</v>
      </c>
      <c r="O186" s="49">
        <v>-4285.7142857142853</v>
      </c>
      <c r="P186" s="49">
        <v>-476.1904761904762</v>
      </c>
      <c r="Q186" s="49">
        <v>2380.9523809523807</v>
      </c>
      <c r="R186" s="49">
        <v>-833.33333333333337</v>
      </c>
      <c r="S186" s="49">
        <v>-2023.8095238095239</v>
      </c>
      <c r="T186" s="49">
        <v>1785.7142857142858</v>
      </c>
      <c r="U186" s="49">
        <v>1190.4761904761904</v>
      </c>
      <c r="V186" s="49">
        <v>2857.1428571428573</v>
      </c>
      <c r="W186" s="49">
        <v>3214.2857142857142</v>
      </c>
      <c r="X186" s="49">
        <v>2261.9047619047619</v>
      </c>
      <c r="Y186" s="49">
        <v>2261.9047619047619</v>
      </c>
    </row>
    <row r="187" spans="12:25" x14ac:dyDescent="0.2">
      <c r="L187" s="49"/>
      <c r="M187" s="49">
        <v>1309.5238095238096</v>
      </c>
      <c r="N187" s="49">
        <v>4166.666666666667</v>
      </c>
      <c r="O187" s="49">
        <v>1785.7142857142858</v>
      </c>
      <c r="P187" s="49">
        <v>357.14285714285717</v>
      </c>
      <c r="Q187" s="49">
        <v>1071.4285714285713</v>
      </c>
      <c r="R187" s="49">
        <v>4523.8095238095239</v>
      </c>
      <c r="S187" s="49">
        <v>2976.1904761904761</v>
      </c>
      <c r="T187" s="49">
        <v>2738.0952380952381</v>
      </c>
      <c r="U187" s="49">
        <v>1428.5714285714287</v>
      </c>
      <c r="V187" s="49">
        <v>119.04761904761905</v>
      </c>
      <c r="W187" s="49">
        <v>-595.23809523809518</v>
      </c>
      <c r="X187" s="49">
        <v>1428.5714285714287</v>
      </c>
      <c r="Y187" s="49">
        <v>238.0952380952381</v>
      </c>
    </row>
    <row r="188" spans="12:25" x14ac:dyDescent="0.2">
      <c r="L188" s="49"/>
      <c r="M188" s="49">
        <v>3214.2857142857142</v>
      </c>
      <c r="N188" s="49">
        <v>3214.2857142857142</v>
      </c>
      <c r="O188" s="49">
        <v>2380.9523809523807</v>
      </c>
      <c r="P188" s="49">
        <v>1190.4761904761904</v>
      </c>
      <c r="Q188" s="49">
        <v>3333.3333333333335</v>
      </c>
      <c r="R188" s="49">
        <v>2857.1428571428573</v>
      </c>
      <c r="S188" s="49">
        <v>2857.1428571428573</v>
      </c>
      <c r="T188" s="49">
        <v>-2619.0476190476193</v>
      </c>
      <c r="U188" s="49">
        <v>2142.8571428571427</v>
      </c>
      <c r="V188" s="49">
        <v>4523.8095238095239</v>
      </c>
      <c r="W188" s="49">
        <v>1071.4285714285713</v>
      </c>
      <c r="X188" s="49">
        <v>2857.1428571428573</v>
      </c>
      <c r="Y188" s="49">
        <v>1904.7619047619048</v>
      </c>
    </row>
    <row r="189" spans="12:25" x14ac:dyDescent="0.2">
      <c r="L189" s="49"/>
      <c r="M189" s="49">
        <v>2023.8095238095239</v>
      </c>
      <c r="N189" s="49">
        <v>3214.2857142857142</v>
      </c>
      <c r="O189" s="49">
        <v>2142.8571428571427</v>
      </c>
      <c r="P189" s="49">
        <v>2380.9523809523807</v>
      </c>
      <c r="Q189" s="49">
        <v>-238.0952380952381</v>
      </c>
      <c r="R189" s="49">
        <v>714.28571428571433</v>
      </c>
      <c r="S189" s="49">
        <v>0</v>
      </c>
      <c r="T189" s="49">
        <v>1547.6190476190477</v>
      </c>
      <c r="U189" s="49">
        <v>2976.1904761904761</v>
      </c>
      <c r="V189" s="49">
        <v>-2380.9523809523807</v>
      </c>
      <c r="W189" s="49">
        <v>2023.8095238095239</v>
      </c>
      <c r="X189" s="49">
        <v>4285.7142857142853</v>
      </c>
      <c r="Y189" s="49">
        <v>-714.28571428571433</v>
      </c>
    </row>
    <row r="190" spans="12:25" x14ac:dyDescent="0.2">
      <c r="L190" s="49"/>
      <c r="M190" s="49">
        <v>1428.5714285714287</v>
      </c>
      <c r="N190" s="49">
        <v>-2142.8571428571427</v>
      </c>
      <c r="O190" s="49">
        <v>3809.5238095238096</v>
      </c>
      <c r="P190" s="49">
        <v>1666.6666666666667</v>
      </c>
      <c r="Q190" s="49">
        <v>2857.1428571428573</v>
      </c>
      <c r="R190" s="49">
        <v>1428.5714285714287</v>
      </c>
      <c r="S190" s="49">
        <v>-2380.9523809523807</v>
      </c>
      <c r="T190" s="49">
        <v>-2261.9047619047619</v>
      </c>
      <c r="U190" s="49">
        <v>2500</v>
      </c>
      <c r="V190" s="49">
        <v>1547.6190476190477</v>
      </c>
      <c r="W190" s="49">
        <v>4047.6190476190477</v>
      </c>
      <c r="X190" s="49">
        <v>1428.5714285714287</v>
      </c>
      <c r="Y190" s="49">
        <v>3452.3809523809523</v>
      </c>
    </row>
    <row r="191" spans="12:25" x14ac:dyDescent="0.2">
      <c r="L191" s="49"/>
      <c r="M191" s="49">
        <v>2500</v>
      </c>
      <c r="N191" s="49">
        <v>2857.1428571428573</v>
      </c>
      <c r="O191" s="49">
        <v>4523.8095238095239</v>
      </c>
      <c r="P191" s="49">
        <v>4285.7142857142853</v>
      </c>
      <c r="Q191" s="49">
        <v>-238.0952380952381</v>
      </c>
      <c r="R191" s="49">
        <v>2380.9523809523807</v>
      </c>
      <c r="S191" s="49">
        <v>2142.8571428571427</v>
      </c>
      <c r="T191" s="49">
        <v>2023.8095238095239</v>
      </c>
      <c r="U191" s="49">
        <v>357.14285714285717</v>
      </c>
      <c r="V191" s="49">
        <v>1071.4285714285713</v>
      </c>
      <c r="W191" s="49">
        <v>3809.5238095238096</v>
      </c>
      <c r="X191" s="49">
        <v>2976.1904761904761</v>
      </c>
      <c r="Y191" s="49">
        <v>-595.23809523809518</v>
      </c>
    </row>
    <row r="192" spans="12:25" x14ac:dyDescent="0.2">
      <c r="L192" s="49"/>
      <c r="M192" s="49">
        <v>714.28571428571433</v>
      </c>
      <c r="N192" s="49">
        <v>2023.8095238095239</v>
      </c>
      <c r="O192" s="49">
        <v>2500</v>
      </c>
      <c r="P192" s="49">
        <v>-714.28571428571433</v>
      </c>
      <c r="Q192" s="49">
        <v>1785.7142857142858</v>
      </c>
      <c r="R192" s="49">
        <v>3571.4285714285716</v>
      </c>
      <c r="S192" s="49">
        <v>3214.2857142857142</v>
      </c>
      <c r="T192" s="49">
        <v>1547.6190476190477</v>
      </c>
      <c r="U192" s="49">
        <v>1904.7619047619048</v>
      </c>
      <c r="V192" s="49">
        <v>1666.6666666666667</v>
      </c>
      <c r="W192" s="49">
        <v>2500</v>
      </c>
      <c r="X192" s="49">
        <v>-476.1904761904762</v>
      </c>
      <c r="Y192" s="49">
        <v>2261.9047619047619</v>
      </c>
    </row>
    <row r="193" spans="12:25" x14ac:dyDescent="0.2">
      <c r="L193" s="49"/>
      <c r="M193" s="49">
        <v>2500</v>
      </c>
      <c r="N193" s="49">
        <v>714.28571428571433</v>
      </c>
      <c r="O193" s="49">
        <v>2738.0952380952381</v>
      </c>
      <c r="P193" s="49">
        <v>2619.0476190476193</v>
      </c>
      <c r="Q193" s="49">
        <v>2619.0476190476193</v>
      </c>
      <c r="R193" s="49">
        <v>3690.4761904761904</v>
      </c>
      <c r="S193" s="49">
        <v>1428.5714285714287</v>
      </c>
      <c r="T193" s="49">
        <v>-1904.7619047619048</v>
      </c>
      <c r="U193" s="49">
        <v>-119.04761904761905</v>
      </c>
      <c r="V193" s="49">
        <v>119.04761904761905</v>
      </c>
      <c r="W193" s="49">
        <v>1309.5238095238096</v>
      </c>
      <c r="X193" s="49">
        <v>4523.8095238095239</v>
      </c>
      <c r="Y193" s="49">
        <v>952.38095238095241</v>
      </c>
    </row>
    <row r="194" spans="12:25" x14ac:dyDescent="0.2">
      <c r="L194" s="49"/>
      <c r="M194" s="49">
        <v>1547.6190476190477</v>
      </c>
      <c r="N194" s="49">
        <v>1190.4761904761904</v>
      </c>
      <c r="O194" s="49">
        <v>2142.8571428571427</v>
      </c>
      <c r="P194" s="49">
        <v>2619.0476190476193</v>
      </c>
      <c r="Q194" s="49">
        <v>-1428.5714285714287</v>
      </c>
      <c r="R194" s="49">
        <v>833.33333333333337</v>
      </c>
      <c r="S194" s="49">
        <v>3571.4285714285716</v>
      </c>
      <c r="T194" s="49">
        <v>952.38095238095241</v>
      </c>
      <c r="U194" s="49">
        <v>1309.5238095238096</v>
      </c>
      <c r="V194" s="49">
        <v>2380.9523809523807</v>
      </c>
      <c r="W194" s="49">
        <v>1904.7619047619048</v>
      </c>
      <c r="X194" s="49">
        <v>3333.3333333333335</v>
      </c>
      <c r="Y194" s="49">
        <v>2738.0952380952381</v>
      </c>
    </row>
    <row r="195" spans="12:25" x14ac:dyDescent="0.2">
      <c r="L195" s="49"/>
      <c r="M195" s="49">
        <v>-119.04761904761905</v>
      </c>
      <c r="N195" s="49">
        <v>4404.7619047619046</v>
      </c>
      <c r="O195" s="49">
        <v>4642.8571428571431</v>
      </c>
      <c r="P195" s="49">
        <v>-238.0952380952381</v>
      </c>
      <c r="Q195" s="49">
        <v>3452.3809523809523</v>
      </c>
      <c r="R195" s="49">
        <v>952.38095238095241</v>
      </c>
      <c r="S195" s="49">
        <v>2738.0952380952381</v>
      </c>
      <c r="T195" s="49">
        <v>-1190.4761904761904</v>
      </c>
      <c r="U195" s="49">
        <v>-2142.8571428571427</v>
      </c>
      <c r="V195" s="49">
        <v>4404.7619047619046</v>
      </c>
      <c r="W195" s="49">
        <v>4404.7619047619046</v>
      </c>
      <c r="X195" s="49">
        <v>-1547.6190476190477</v>
      </c>
      <c r="Y195" s="49">
        <v>-476.1904761904762</v>
      </c>
    </row>
    <row r="196" spans="12:25" x14ac:dyDescent="0.2">
      <c r="L196" s="49"/>
      <c r="M196" s="49">
        <v>1428.5714285714287</v>
      </c>
      <c r="N196" s="49">
        <v>3809.5238095238096</v>
      </c>
      <c r="O196" s="49">
        <v>1071.4285714285713</v>
      </c>
      <c r="P196" s="49">
        <v>-476.1904761904762</v>
      </c>
      <c r="Q196" s="49">
        <v>-2380.9523809523807</v>
      </c>
      <c r="R196" s="49">
        <v>-2142.8571428571427</v>
      </c>
      <c r="S196" s="49">
        <v>476.1904761904762</v>
      </c>
      <c r="T196" s="49">
        <v>4523.8095238095239</v>
      </c>
      <c r="U196" s="49">
        <v>2142.8571428571427</v>
      </c>
      <c r="V196" s="49">
        <v>1785.7142857142858</v>
      </c>
      <c r="W196" s="49">
        <v>595.23809523809518</v>
      </c>
      <c r="X196" s="49">
        <v>-119.04761904761905</v>
      </c>
      <c r="Y196" s="49">
        <v>3809.5238095238096</v>
      </c>
    </row>
    <row r="197" spans="12:25" x14ac:dyDescent="0.2">
      <c r="L197" s="49"/>
      <c r="M197" s="49">
        <v>1785.7142857142858</v>
      </c>
      <c r="N197" s="49">
        <v>4404.7619047619046</v>
      </c>
      <c r="O197" s="49">
        <v>-238.0952380952381</v>
      </c>
      <c r="P197" s="49">
        <v>1666.6666666666667</v>
      </c>
      <c r="Q197" s="49">
        <v>1190.4761904761904</v>
      </c>
      <c r="R197" s="49">
        <v>3809.5238095238096</v>
      </c>
      <c r="S197" s="49">
        <v>1785.7142857142858</v>
      </c>
      <c r="T197" s="49">
        <v>595.23809523809518</v>
      </c>
      <c r="U197" s="49">
        <v>2619.0476190476193</v>
      </c>
      <c r="V197" s="49">
        <v>2500</v>
      </c>
      <c r="W197" s="49">
        <v>2142.8571428571427</v>
      </c>
      <c r="X197" s="49">
        <v>-1785.7142857142858</v>
      </c>
      <c r="Y197" s="49">
        <v>-714.28571428571433</v>
      </c>
    </row>
    <row r="198" spans="12:25" x14ac:dyDescent="0.2">
      <c r="L198" s="49"/>
      <c r="M198" s="49">
        <v>2142.8571428571427</v>
      </c>
      <c r="N198" s="49">
        <v>952.38095238095241</v>
      </c>
      <c r="O198" s="49">
        <v>1904.7619047619048</v>
      </c>
      <c r="P198" s="49">
        <v>-1071.4285714285713</v>
      </c>
      <c r="Q198" s="49">
        <v>1071.4285714285713</v>
      </c>
      <c r="R198" s="49">
        <v>3690.4761904761904</v>
      </c>
      <c r="S198" s="49">
        <v>1190.4761904761904</v>
      </c>
      <c r="T198" s="49">
        <v>2738.0952380952381</v>
      </c>
      <c r="U198" s="49">
        <v>1309.5238095238096</v>
      </c>
      <c r="V198" s="49">
        <v>4523.8095238095239</v>
      </c>
      <c r="W198" s="49">
        <v>-1547.6190476190477</v>
      </c>
      <c r="X198" s="49">
        <v>2976.1904761904761</v>
      </c>
      <c r="Y198" s="49">
        <v>2619.0476190476193</v>
      </c>
    </row>
    <row r="199" spans="12:25" x14ac:dyDescent="0.2">
      <c r="L199" s="49"/>
      <c r="M199" s="49">
        <v>3928.5714285714284</v>
      </c>
      <c r="N199" s="49">
        <v>357.14285714285717</v>
      </c>
      <c r="O199" s="49">
        <v>1428.5714285714287</v>
      </c>
      <c r="P199" s="49">
        <v>-238.0952380952381</v>
      </c>
      <c r="Q199" s="49">
        <v>2380.9523809523807</v>
      </c>
      <c r="R199" s="49">
        <v>2023.8095238095239</v>
      </c>
      <c r="S199" s="49">
        <v>-238.0952380952381</v>
      </c>
      <c r="T199" s="49">
        <v>833.33333333333337</v>
      </c>
      <c r="U199" s="49">
        <v>1071.4285714285713</v>
      </c>
      <c r="V199" s="49">
        <v>2142.8571428571427</v>
      </c>
      <c r="W199" s="49">
        <v>-357.14285714285717</v>
      </c>
      <c r="X199" s="49">
        <v>3809.5238095238096</v>
      </c>
      <c r="Y199" s="49">
        <v>833.33333333333337</v>
      </c>
    </row>
    <row r="200" spans="12:25" x14ac:dyDescent="0.2">
      <c r="L200" s="49"/>
      <c r="M200" s="49">
        <v>1904.7619047619048</v>
      </c>
      <c r="N200" s="49">
        <v>833.33333333333337</v>
      </c>
      <c r="O200" s="49">
        <v>-2738.0952380952381</v>
      </c>
      <c r="P200" s="49">
        <v>2619.0476190476193</v>
      </c>
      <c r="Q200" s="49">
        <v>357.14285714285717</v>
      </c>
      <c r="R200" s="49">
        <v>-1071.4285714285713</v>
      </c>
      <c r="S200" s="49">
        <v>952.38095238095241</v>
      </c>
      <c r="T200" s="49">
        <v>2976.1904761904761</v>
      </c>
      <c r="U200" s="49">
        <v>1190.4761904761904</v>
      </c>
      <c r="V200" s="49">
        <v>-595.23809523809518</v>
      </c>
      <c r="W200" s="49">
        <v>-238.0952380952381</v>
      </c>
      <c r="X200" s="49">
        <v>1666.6666666666667</v>
      </c>
      <c r="Y200" s="49">
        <v>2500</v>
      </c>
    </row>
  </sheetData>
  <mergeCells count="1">
    <mergeCell ref="L1:Y1"/>
  </mergeCells>
  <pageMargins left="0.7" right="0.7" top="0.78740157499999996" bottom="0.78740157499999996" header="0.3" footer="0.3"/>
  <pageSetup paperSize="9"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GUI</vt:lpstr>
      <vt:lpstr>DATA</vt:lpstr>
      <vt:lpstr>LOGIC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Uživatel Microsoft Office</dc:creator>
  <cp:lastModifiedBy>Uživatel Microsoft Office</cp:lastModifiedBy>
  <dcterms:created xsi:type="dcterms:W3CDTF">2018-05-22T07:08:40Z</dcterms:created>
  <dcterms:modified xsi:type="dcterms:W3CDTF">2018-05-25T08:46:37Z</dcterms:modified>
</cp:coreProperties>
</file>